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10" yWindow="-300" windowWidth="13935" windowHeight="10035" activeTab="1"/>
  </bookViews>
  <sheets>
    <sheet name="повна ДНЗ " sheetId="3" r:id="rId1"/>
    <sheet name="скор" sheetId="1" r:id="rId2"/>
    <sheet name="робоча днз" sheetId="2" r:id="rId3"/>
  </sheets>
  <calcPr calcId="145621"/>
</workbook>
</file>

<file path=xl/calcChain.xml><?xml version="1.0" encoding="utf-8"?>
<calcChain xmlns="http://schemas.openxmlformats.org/spreadsheetml/2006/main">
  <c r="E148" i="3" l="1"/>
  <c r="E147" i="3"/>
  <c r="E146" i="3"/>
  <c r="E145" i="3"/>
  <c r="D144" i="3"/>
  <c r="E144" i="3" s="1"/>
  <c r="C144" i="3"/>
  <c r="E143" i="3"/>
  <c r="D142" i="3"/>
  <c r="E142" i="3" s="1"/>
  <c r="C142" i="3"/>
  <c r="E141" i="3"/>
  <c r="D140" i="3"/>
  <c r="E140" i="3" s="1"/>
  <c r="C140" i="3"/>
  <c r="E139" i="3"/>
  <c r="D138" i="3"/>
  <c r="E138" i="3" s="1"/>
  <c r="C138" i="3"/>
  <c r="E137" i="3"/>
  <c r="E136" i="3"/>
  <c r="E135" i="3"/>
  <c r="D134" i="3"/>
  <c r="E134" i="3" s="1"/>
  <c r="C134" i="3"/>
  <c r="E133" i="3"/>
  <c r="D132" i="3"/>
  <c r="E132" i="3" s="1"/>
  <c r="C132" i="3"/>
  <c r="E131" i="3"/>
  <c r="E130" i="3"/>
  <c r="E129" i="3"/>
  <c r="D128" i="3"/>
  <c r="E128" i="3" s="1"/>
  <c r="C128" i="3"/>
  <c r="E127" i="3"/>
  <c r="E126" i="3"/>
  <c r="D125" i="3"/>
  <c r="C125" i="3"/>
  <c r="E125" i="3" s="1"/>
  <c r="E124" i="3"/>
  <c r="D123" i="3"/>
  <c r="C123" i="3"/>
  <c r="E123" i="3" s="1"/>
  <c r="E122" i="3"/>
  <c r="E121" i="3"/>
  <c r="E120" i="3"/>
  <c r="D119" i="3"/>
  <c r="C119" i="3"/>
  <c r="E119" i="3" s="1"/>
  <c r="E118" i="3"/>
  <c r="E117" i="3"/>
  <c r="E116" i="3"/>
  <c r="E115" i="3"/>
  <c r="E114" i="3"/>
  <c r="E113" i="3"/>
  <c r="D112" i="3"/>
  <c r="E112" i="3" s="1"/>
  <c r="C112" i="3"/>
  <c r="E111" i="3"/>
  <c r="D110" i="3"/>
  <c r="E110" i="3" s="1"/>
  <c r="C110" i="3"/>
  <c r="E109" i="3"/>
  <c r="E108" i="3"/>
  <c r="D107" i="3"/>
  <c r="C107" i="3"/>
  <c r="E107" i="3" s="1"/>
  <c r="E106" i="3"/>
  <c r="D105" i="3"/>
  <c r="C105" i="3"/>
  <c r="E105" i="3" s="1"/>
  <c r="E104" i="3"/>
  <c r="D103" i="3"/>
  <c r="C103" i="3"/>
  <c r="E103" i="3" s="1"/>
  <c r="E102" i="3"/>
  <c r="E101" i="3"/>
  <c r="E100" i="3"/>
  <c r="E99" i="3"/>
  <c r="E98" i="3"/>
  <c r="E97" i="3"/>
  <c r="E96" i="3"/>
  <c r="E95" i="3"/>
  <c r="E94" i="3"/>
  <c r="E93" i="3"/>
  <c r="D92" i="3"/>
  <c r="E92" i="3" s="1"/>
  <c r="C92" i="3"/>
  <c r="E91" i="3"/>
  <c r="E90" i="3"/>
  <c r="E89" i="3"/>
  <c r="E88" i="3"/>
  <c r="E87" i="3"/>
  <c r="E86" i="3"/>
  <c r="E85" i="3"/>
  <c r="E84" i="3"/>
  <c r="E83" i="3"/>
  <c r="E82" i="3"/>
  <c r="D81" i="3"/>
  <c r="E81" i="3" s="1"/>
  <c r="C81" i="3"/>
  <c r="E80" i="3"/>
  <c r="E79" i="3"/>
  <c r="E78" i="3"/>
  <c r="E77" i="3"/>
  <c r="E76" i="3"/>
  <c r="E75" i="3"/>
  <c r="E74" i="3"/>
  <c r="E73" i="3"/>
  <c r="E72" i="3"/>
  <c r="E71" i="3"/>
  <c r="D70" i="3"/>
  <c r="E70" i="3" s="1"/>
  <c r="C70" i="3"/>
  <c r="E69" i="3"/>
  <c r="E68" i="3"/>
  <c r="E67" i="3"/>
  <c r="E66" i="3"/>
  <c r="E65" i="3"/>
  <c r="E64" i="3"/>
  <c r="E63" i="3"/>
  <c r="E62" i="3"/>
  <c r="E61" i="3"/>
  <c r="E60" i="3"/>
  <c r="D59" i="3"/>
  <c r="E59" i="3" s="1"/>
  <c r="C59" i="3"/>
  <c r="E58" i="3"/>
  <c r="E57" i="3"/>
  <c r="E56" i="3"/>
  <c r="E55" i="3"/>
  <c r="E54" i="3"/>
  <c r="E53" i="3"/>
  <c r="E52" i="3"/>
  <c r="E51" i="3"/>
  <c r="E50" i="3"/>
  <c r="E49" i="3"/>
  <c r="D48" i="3"/>
  <c r="E48" i="3" s="1"/>
  <c r="C48" i="3"/>
  <c r="E47" i="3"/>
  <c r="E46" i="3"/>
  <c r="E45" i="3"/>
  <c r="E44" i="3"/>
  <c r="E43" i="3"/>
  <c r="E42" i="3"/>
  <c r="E41" i="3"/>
  <c r="E40" i="3"/>
  <c r="E39" i="3"/>
  <c r="E38" i="3"/>
  <c r="D37" i="3"/>
  <c r="E37" i="3" s="1"/>
  <c r="C37" i="3"/>
  <c r="E36" i="3"/>
  <c r="E35" i="3"/>
  <c r="E34" i="3"/>
  <c r="E33" i="3"/>
  <c r="E32" i="3"/>
  <c r="E31" i="3"/>
  <c r="E30" i="3"/>
  <c r="E29" i="3"/>
  <c r="E28" i="3"/>
  <c r="E27" i="3"/>
  <c r="D26" i="3"/>
  <c r="E26" i="3" s="1"/>
  <c r="C26" i="3"/>
  <c r="D25" i="3"/>
  <c r="E25" i="3" s="1"/>
  <c r="C25" i="3"/>
  <c r="D24" i="3"/>
  <c r="E24" i="3" s="1"/>
  <c r="C24" i="3"/>
  <c r="D23" i="3"/>
  <c r="E23" i="3" s="1"/>
  <c r="C23" i="3"/>
  <c r="D22" i="3"/>
  <c r="E22" i="3" s="1"/>
  <c r="C22" i="3"/>
  <c r="D21" i="3"/>
  <c r="E21" i="3" s="1"/>
  <c r="C21" i="3"/>
  <c r="D20" i="3"/>
  <c r="E20" i="3" s="1"/>
  <c r="C20" i="3"/>
  <c r="D19" i="3"/>
  <c r="E19" i="3" s="1"/>
  <c r="C19" i="3"/>
  <c r="D18" i="3"/>
  <c r="E18" i="3" s="1"/>
  <c r="C18" i="3"/>
  <c r="D17" i="3"/>
  <c r="E17" i="3" s="1"/>
  <c r="C17" i="3"/>
  <c r="D16" i="3"/>
  <c r="E16" i="3" s="1"/>
  <c r="C16" i="3"/>
  <c r="D15" i="3"/>
  <c r="E15" i="3" s="1"/>
  <c r="C15" i="3"/>
  <c r="E14" i="3"/>
  <c r="E13" i="3"/>
  <c r="E12" i="3"/>
  <c r="E11" i="3"/>
  <c r="E10" i="3"/>
  <c r="E9" i="3"/>
  <c r="E8" i="3"/>
  <c r="E7" i="3"/>
  <c r="E6" i="3"/>
  <c r="E5" i="3"/>
  <c r="D4" i="3"/>
  <c r="D149" i="3" s="1"/>
  <c r="C4" i="3"/>
  <c r="C149" i="3" s="1"/>
  <c r="E148" i="2"/>
  <c r="E147" i="2"/>
  <c r="E146" i="2"/>
  <c r="E145" i="2"/>
  <c r="D144" i="2"/>
  <c r="C144" i="2"/>
  <c r="E143" i="2"/>
  <c r="D142" i="2"/>
  <c r="C142" i="2"/>
  <c r="E141" i="2"/>
  <c r="D140" i="2"/>
  <c r="E140" i="2" s="1"/>
  <c r="C140" i="2"/>
  <c r="E139" i="2"/>
  <c r="D138" i="2"/>
  <c r="C138" i="2"/>
  <c r="E137" i="2"/>
  <c r="E136" i="2"/>
  <c r="E135" i="2"/>
  <c r="D134" i="2"/>
  <c r="C134" i="2"/>
  <c r="E134" i="2" s="1"/>
  <c r="E133" i="2"/>
  <c r="D132" i="2"/>
  <c r="C132" i="2"/>
  <c r="E132" i="2" s="1"/>
  <c r="E131" i="2"/>
  <c r="E130" i="2"/>
  <c r="E129" i="2"/>
  <c r="D128" i="2"/>
  <c r="E128" i="2" s="1"/>
  <c r="C128" i="2"/>
  <c r="E127" i="2"/>
  <c r="E126" i="2"/>
  <c r="D125" i="2"/>
  <c r="C125" i="2"/>
  <c r="E125" i="2" s="1"/>
  <c r="E124" i="2"/>
  <c r="D123" i="2"/>
  <c r="C123" i="2"/>
  <c r="E123" i="2" s="1"/>
  <c r="E122" i="2"/>
  <c r="E121" i="2"/>
  <c r="E120" i="2"/>
  <c r="D119" i="2"/>
  <c r="E119" i="2" s="1"/>
  <c r="C119" i="2"/>
  <c r="E118" i="2"/>
  <c r="E117" i="2"/>
  <c r="E116" i="2"/>
  <c r="E115" i="2"/>
  <c r="E114" i="2"/>
  <c r="E113" i="2"/>
  <c r="D112" i="2"/>
  <c r="E112" i="2" s="1"/>
  <c r="C112" i="2"/>
  <c r="E111" i="2"/>
  <c r="D110" i="2"/>
  <c r="C110" i="2"/>
  <c r="E109" i="2"/>
  <c r="E108" i="2"/>
  <c r="D107" i="2"/>
  <c r="E107" i="2" s="1"/>
  <c r="C107" i="2"/>
  <c r="E106" i="2"/>
  <c r="D105" i="2"/>
  <c r="E105" i="2" s="1"/>
  <c r="C105" i="2"/>
  <c r="E104" i="2"/>
  <c r="D103" i="2"/>
  <c r="E103" i="2" s="1"/>
  <c r="C103" i="2"/>
  <c r="E102" i="2"/>
  <c r="E101" i="2"/>
  <c r="E100" i="2"/>
  <c r="E99" i="2"/>
  <c r="E98" i="2"/>
  <c r="F97" i="2"/>
  <c r="E97" i="2"/>
  <c r="E96" i="2"/>
  <c r="E95" i="2"/>
  <c r="E94" i="2"/>
  <c r="E93" i="2"/>
  <c r="D92" i="2"/>
  <c r="C92" i="2"/>
  <c r="E91" i="2"/>
  <c r="E90" i="2"/>
  <c r="E89" i="2"/>
  <c r="E88" i="2"/>
  <c r="E87" i="2"/>
  <c r="F86" i="2"/>
  <c r="E86" i="2"/>
  <c r="E85" i="2"/>
  <c r="E84" i="2"/>
  <c r="E83" i="2"/>
  <c r="E82" i="2"/>
  <c r="D81" i="2"/>
  <c r="C81" i="2"/>
  <c r="E81" i="2" s="1"/>
  <c r="E80" i="2"/>
  <c r="E79" i="2"/>
  <c r="E78" i="2"/>
  <c r="E77" i="2"/>
  <c r="E76" i="2"/>
  <c r="F75" i="2"/>
  <c r="E75" i="2"/>
  <c r="E74" i="2"/>
  <c r="E73" i="2"/>
  <c r="E72" i="2"/>
  <c r="E71" i="2"/>
  <c r="D70" i="2"/>
  <c r="E70" i="2" s="1"/>
  <c r="C70" i="2"/>
  <c r="E69" i="2"/>
  <c r="E68" i="2"/>
  <c r="E67" i="2"/>
  <c r="E66" i="2"/>
  <c r="E65" i="2"/>
  <c r="F64" i="2"/>
  <c r="E64" i="2"/>
  <c r="E63" i="2"/>
  <c r="E62" i="2"/>
  <c r="E61" i="2"/>
  <c r="E60" i="2"/>
  <c r="D59" i="2"/>
  <c r="E59" i="2" s="1"/>
  <c r="C59" i="2"/>
  <c r="E58" i="2"/>
  <c r="E57" i="2"/>
  <c r="E56" i="2"/>
  <c r="E55" i="2"/>
  <c r="E54" i="2"/>
  <c r="F53" i="2"/>
  <c r="E53" i="2"/>
  <c r="E52" i="2"/>
  <c r="E51" i="2"/>
  <c r="E50" i="2"/>
  <c r="E49" i="2"/>
  <c r="D48" i="2"/>
  <c r="C48" i="2"/>
  <c r="E47" i="2"/>
  <c r="E46" i="2"/>
  <c r="E45" i="2"/>
  <c r="E44" i="2"/>
  <c r="E43" i="2"/>
  <c r="F42" i="2"/>
  <c r="E42" i="2"/>
  <c r="E41" i="2"/>
  <c r="E40" i="2"/>
  <c r="E39" i="2"/>
  <c r="E38" i="2"/>
  <c r="D37" i="2"/>
  <c r="C37" i="2"/>
  <c r="E37" i="2" s="1"/>
  <c r="E36" i="2"/>
  <c r="E35" i="2"/>
  <c r="E34" i="2"/>
  <c r="E33" i="2"/>
  <c r="E32" i="2"/>
  <c r="F31" i="2"/>
  <c r="F149" i="2" s="1"/>
  <c r="E31" i="2"/>
  <c r="E30" i="2"/>
  <c r="E29" i="2"/>
  <c r="E28" i="2"/>
  <c r="E27" i="2"/>
  <c r="D26" i="2"/>
  <c r="E26" i="2" s="1"/>
  <c r="C26" i="2"/>
  <c r="D25" i="2"/>
  <c r="C25" i="2"/>
  <c r="E25" i="2" s="1"/>
  <c r="D24" i="2"/>
  <c r="E24" i="2" s="1"/>
  <c r="C24" i="2"/>
  <c r="D23" i="2"/>
  <c r="E23" i="2" s="1"/>
  <c r="C23" i="2"/>
  <c r="D22" i="2"/>
  <c r="E22" i="2" s="1"/>
  <c r="C22" i="2"/>
  <c r="D21" i="2"/>
  <c r="C21" i="2"/>
  <c r="E21" i="2" s="1"/>
  <c r="D20" i="2"/>
  <c r="C20" i="2"/>
  <c r="E20" i="2" s="1"/>
  <c r="D19" i="2"/>
  <c r="E19" i="2" s="1"/>
  <c r="C19" i="2"/>
  <c r="D18" i="2"/>
  <c r="E18" i="2" s="1"/>
  <c r="C18" i="2"/>
  <c r="D17" i="2"/>
  <c r="E17" i="2" s="1"/>
  <c r="C17" i="2"/>
  <c r="D16" i="2"/>
  <c r="C16" i="2"/>
  <c r="E16" i="2" s="1"/>
  <c r="E14" i="2"/>
  <c r="E13" i="2"/>
  <c r="E12" i="2"/>
  <c r="E11" i="2"/>
  <c r="E10" i="2"/>
  <c r="E9" i="2"/>
  <c r="E8" i="2"/>
  <c r="E7" i="2"/>
  <c r="E6" i="2"/>
  <c r="E5" i="2"/>
  <c r="D4" i="2"/>
  <c r="C4" i="2"/>
  <c r="E4" i="2" s="1"/>
  <c r="E149" i="3" l="1"/>
  <c r="E4" i="3"/>
  <c r="D15" i="2"/>
  <c r="D149" i="2" s="1"/>
  <c r="F20" i="2"/>
  <c r="C15" i="2"/>
  <c r="E15" i="2" s="1"/>
  <c r="E48" i="2"/>
  <c r="E92" i="2"/>
  <c r="E110" i="2"/>
  <c r="E138" i="2"/>
  <c r="E142" i="2"/>
  <c r="E144" i="2"/>
  <c r="C149" i="2" l="1"/>
  <c r="E149" i="2" s="1"/>
  <c r="D17" i="1"/>
  <c r="D18" i="1"/>
  <c r="D19" i="1"/>
  <c r="D20" i="1"/>
  <c r="D21" i="1"/>
  <c r="D22" i="1"/>
  <c r="D23" i="1"/>
  <c r="D24" i="1"/>
  <c r="D25" i="1"/>
  <c r="D16" i="1"/>
  <c r="D144" i="1" l="1"/>
  <c r="D142" i="1"/>
  <c r="D140" i="1"/>
  <c r="D138" i="1"/>
  <c r="D134" i="1"/>
  <c r="D132" i="1"/>
  <c r="D128" i="1"/>
  <c r="D125" i="1"/>
  <c r="D123" i="1"/>
  <c r="D119" i="1"/>
  <c r="D112" i="1"/>
  <c r="D110" i="1"/>
  <c r="D107" i="1"/>
  <c r="D105" i="1"/>
  <c r="D103" i="1"/>
  <c r="D92" i="1"/>
  <c r="D81" i="1"/>
  <c r="D70" i="1"/>
  <c r="D59" i="1"/>
  <c r="D48" i="1"/>
  <c r="D37" i="1"/>
  <c r="D26" i="1"/>
  <c r="D4" i="1"/>
  <c r="D15" i="1" l="1"/>
  <c r="E5" i="1"/>
  <c r="E6" i="1"/>
  <c r="E7" i="1"/>
  <c r="E8" i="1"/>
  <c r="E9" i="1"/>
  <c r="E10" i="1"/>
  <c r="E11" i="1"/>
  <c r="E12" i="1"/>
  <c r="E13" i="1"/>
  <c r="E14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66" i="1"/>
  <c r="E67" i="1"/>
  <c r="E68" i="1"/>
  <c r="E69" i="1"/>
  <c r="E71" i="1"/>
  <c r="E72" i="1"/>
  <c r="E73" i="1"/>
  <c r="E74" i="1"/>
  <c r="E75" i="1"/>
  <c r="E76" i="1"/>
  <c r="E77" i="1"/>
  <c r="E78" i="1"/>
  <c r="E79" i="1"/>
  <c r="E80" i="1"/>
  <c r="E82" i="1"/>
  <c r="E83" i="1"/>
  <c r="E84" i="1"/>
  <c r="E85" i="1"/>
  <c r="E86" i="1"/>
  <c r="E87" i="1"/>
  <c r="E88" i="1"/>
  <c r="E89" i="1"/>
  <c r="E90" i="1"/>
  <c r="E91" i="1"/>
  <c r="E93" i="1"/>
  <c r="E94" i="1"/>
  <c r="E95" i="1"/>
  <c r="E96" i="1"/>
  <c r="E97" i="1"/>
  <c r="E98" i="1"/>
  <c r="E99" i="1"/>
  <c r="E100" i="1"/>
  <c r="E101" i="1"/>
  <c r="E102" i="1"/>
  <c r="E104" i="1"/>
  <c r="E106" i="1"/>
  <c r="E108" i="1"/>
  <c r="E109" i="1"/>
  <c r="E111" i="1"/>
  <c r="E113" i="1"/>
  <c r="E114" i="1"/>
  <c r="E115" i="1"/>
  <c r="E116" i="1"/>
  <c r="E117" i="1"/>
  <c r="E118" i="1"/>
  <c r="E120" i="1"/>
  <c r="E121" i="1"/>
  <c r="E122" i="1"/>
  <c r="E124" i="1"/>
  <c r="E126" i="1"/>
  <c r="E127" i="1"/>
  <c r="E129" i="1"/>
  <c r="E130" i="1"/>
  <c r="E131" i="1"/>
  <c r="E133" i="1"/>
  <c r="E135" i="1"/>
  <c r="E136" i="1"/>
  <c r="E137" i="1"/>
  <c r="E139" i="1"/>
  <c r="E141" i="1"/>
  <c r="E143" i="1"/>
  <c r="E145" i="1"/>
  <c r="E146" i="1"/>
  <c r="E147" i="1"/>
  <c r="E148" i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17" i="1"/>
  <c r="E17" i="1" s="1"/>
  <c r="C16" i="1"/>
  <c r="E16" i="1" s="1"/>
  <c r="C144" i="1"/>
  <c r="E144" i="1" s="1"/>
  <c r="C142" i="1"/>
  <c r="E142" i="1" s="1"/>
  <c r="C140" i="1"/>
  <c r="E140" i="1" s="1"/>
  <c r="C138" i="1"/>
  <c r="E138" i="1" s="1"/>
  <c r="C134" i="1"/>
  <c r="E134" i="1" s="1"/>
  <c r="C132" i="1"/>
  <c r="E132" i="1" s="1"/>
  <c r="C128" i="1"/>
  <c r="E128" i="1" s="1"/>
  <c r="C125" i="1"/>
  <c r="E125" i="1" s="1"/>
  <c r="C123" i="1"/>
  <c r="E123" i="1" s="1"/>
  <c r="C119" i="1"/>
  <c r="E119" i="1" s="1"/>
  <c r="C112" i="1"/>
  <c r="E112" i="1" s="1"/>
  <c r="C110" i="1"/>
  <c r="E110" i="1" s="1"/>
  <c r="C107" i="1"/>
  <c r="E107" i="1" s="1"/>
  <c r="C105" i="1"/>
  <c r="E105" i="1" s="1"/>
  <c r="C103" i="1"/>
  <c r="E103" i="1" s="1"/>
  <c r="C92" i="1"/>
  <c r="E92" i="1" s="1"/>
  <c r="C81" i="1"/>
  <c r="E81" i="1" s="1"/>
  <c r="C70" i="1"/>
  <c r="E70" i="1" s="1"/>
  <c r="C59" i="1"/>
  <c r="E59" i="1" s="1"/>
  <c r="C48" i="1"/>
  <c r="E48" i="1" s="1"/>
  <c r="C37" i="1"/>
  <c r="E37" i="1" s="1"/>
  <c r="C26" i="1"/>
  <c r="E26" i="1" s="1"/>
  <c r="C4" i="1"/>
  <c r="C15" i="1" l="1"/>
  <c r="C149" i="1" s="1"/>
  <c r="D149" i="1"/>
  <c r="E4" i="1"/>
  <c r="E15" i="1" l="1"/>
  <c r="E149" i="1"/>
</calcChain>
</file>

<file path=xl/sharedStrings.xml><?xml version="1.0" encoding="utf-8"?>
<sst xmlns="http://schemas.openxmlformats.org/spreadsheetml/2006/main" count="903" uniqueCount="88">
  <si>
    <t>Загальний фонд</t>
  </si>
  <si>
    <t>Код</t>
  </si>
  <si>
    <t xml:space="preserve"> Найменування</t>
  </si>
  <si>
    <t>0170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</si>
  <si>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</si>
  <si>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</si>
  <si>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</si>
  <si>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</si>
  <si>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</si>
  <si>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</si>
  <si>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</si>
  <si>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</si>
  <si>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</si>
  <si>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</si>
  <si>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</si>
  <si>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</si>
  <si>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</si>
  <si>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</si>
  <si>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</si>
  <si>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</si>
  <si>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</si>
  <si>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</si>
  <si>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</si>
  <si>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</si>
  <si>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</si>
  <si>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1010</t>
  </si>
  <si>
    <t>Дошкільна освіта</t>
  </si>
  <si>
    <t>2220</t>
  </si>
  <si>
    <t>Медикаменти та перев`язувальні матеріали</t>
  </si>
  <si>
    <t>2230</t>
  </si>
  <si>
    <t>Продукти харчування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</si>
  <si>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</si>
  <si>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</si>
  <si>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3400</t>
  </si>
  <si>
    <t>Інші видатки на соціальний захист населення</t>
  </si>
  <si>
    <t>2730</t>
  </si>
  <si>
    <t>Інші виплати населенню</t>
  </si>
  <si>
    <t>3500</t>
  </si>
  <si>
    <t>Інші видатки</t>
  </si>
  <si>
    <t>4030</t>
  </si>
  <si>
    <t>Філармонії, музичні колективи і ансамблі та інші мистецькі заклади та заходи</t>
  </si>
  <si>
    <t>2610</t>
  </si>
  <si>
    <t>Субсидії та поточні трансферти підприємствам (установам, організаціям)</t>
  </si>
  <si>
    <t>4090</t>
  </si>
  <si>
    <t>Палаци і будинки культури, клуби та інші заклади клубного типу</t>
  </si>
  <si>
    <t>2275</t>
  </si>
  <si>
    <t>Оплата інших енергоносіїв</t>
  </si>
  <si>
    <t>4200</t>
  </si>
  <si>
    <t>Інші культурно-освітні заклади та заходи</t>
  </si>
  <si>
    <t>5011</t>
  </si>
  <si>
    <t>Проведення навчально-тренувальних зборів і змагань з олімпійських видів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</si>
  <si>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</si>
  <si>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</si>
  <si>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6030</t>
  </si>
  <si>
    <t>Фінансова підтримка об`єктів житлово-комунального господарства</t>
  </si>
  <si>
    <t>6052</t>
  </si>
  <si>
    <t>Забезпечення функціонування водопровідно-каналізаційного господарства</t>
  </si>
  <si>
    <t>6060</t>
  </si>
  <si>
    <t>Благоустрій міст, сіл, селищ</t>
  </si>
  <si>
    <t>6650</t>
  </si>
  <si>
    <t>Утримання та розвиток інфраструктури доріг</t>
  </si>
  <si>
    <t>7212</t>
  </si>
  <si>
    <t>Підтримка періодичних видань (газет та журналів)</t>
  </si>
  <si>
    <t>7830</t>
  </si>
  <si>
    <t>Заходи та роботи з мобілізаційної підготовки місцевого значення</t>
  </si>
  <si>
    <t>8600</t>
  </si>
  <si>
    <t xml:space="preserve"> </t>
  </si>
  <si>
    <t xml:space="preserve">Усього </t>
  </si>
  <si>
    <t>начальник  відділу фінансів, економічного розвитку та торгівлі</t>
  </si>
  <si>
    <t>Аналіз фінансування установ за 9 місяців 2017 року</t>
  </si>
  <si>
    <t>Скоригований план на рік, грн.</t>
  </si>
  <si>
    <t>Касові видатки за звітний період, грн</t>
  </si>
  <si>
    <t>% виконання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</si>
  <si>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</si>
  <si>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</si>
  <si>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</si>
  <si>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</si>
  <si>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</si>
  <si>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</si>
  <si>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ДНЗ (ясла-садок) "Казка"</t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</si>
  <si>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КЗ "Боярська міська  дитячо-юнацька спортивна школа"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</si>
  <si>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"Боярка-Водоканал"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</si>
  <si>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"БГВУЖКГ" 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</si>
  <si>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 xml:space="preserve">КП "Банно-оздоровчий комплекс" 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</si>
  <si>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"БГВУЖКГ"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</si>
  <si>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КП "Міська ритуальна служба"</t>
    </r>
  </si>
  <si>
    <r>
      <t xml:space="preserve">Субсидії та поточні трансферти підприємствам (установам, організаціям) </t>
    </r>
    <r>
      <rPr>
        <b/>
        <i/>
        <sz val="11"/>
        <color theme="1"/>
        <rFont val="Times New Roman"/>
        <family val="1"/>
        <charset val="204"/>
      </rPr>
      <t>ГФ "Боярський міський патруль"</t>
    </r>
  </si>
  <si>
    <t>Н.І.Мусієнко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</si>
</sst>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0" fontId="7" fillId="0" borderId="3" xfId="0" quotePrefix="1" applyNumberFormat="1" applyFont="1" applyBorder="1" applyAlignment="1">
      <alignment horizontal="center" vertical="center" wrapText="1"/>
    </xf>
    <xf numFmtId="0" fontId="4" fillId="0" borderId="3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right" vertical="center"/>
    </xf>
    <xf numFmtId="10" fontId="6" fillId="0" borderId="0" xfId="0" applyNumberFormat="1" applyFont="1"/>
    <xf numFmtId="10" fontId="0" fillId="0" borderId="0" xfId="0" applyNumberFormat="1"/>
    <xf numFmtId="4" fontId="7" fillId="0" borderId="3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4" fillId="2" borderId="3" xfId="0" quotePrefix="1" applyNumberFormat="1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8" fillId="0" borderId="3" xfId="0" quotePrefix="1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0" borderId="0" xfId="0" applyFont="1"/>
    <xf numFmtId="0" fontId="7" fillId="2" borderId="2" xfId="0" applyFont="1" applyFill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1" fillId="0" borderId="0" xfId="0" applyFont="1"/>
    <xf numFmtId="0" fontId="7" fillId="3" borderId="3" xfId="0" quotePrefix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right" vertical="center"/>
    </xf>
    <xf numFmtId="10" fontId="7" fillId="3" borderId="3" xfId="0" applyNumberFormat="1" applyFont="1" applyFill="1" applyBorder="1" applyAlignment="1">
      <alignment horizontal="right" vertical="center"/>
    </xf>
    <xf numFmtId="0" fontId="7" fillId="3" borderId="0" xfId="0" applyFont="1" applyFill="1"/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4" fontId="7" fillId="4" borderId="3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4" fontId="12" fillId="2" borderId="3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0" fontId="7" fillId="2" borderId="3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3" xfId="0" quotePrefix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4" fillId="5" borderId="3" xfId="0" quotePrefix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right" vertical="center" wrapText="1"/>
    </xf>
    <xf numFmtId="10" fontId="7" fillId="5" borderId="3" xfId="0" applyNumberFormat="1" applyFont="1" applyFill="1" applyBorder="1" applyAlignment="1">
      <alignment horizontal="right" vertical="center"/>
    </xf>
    <xf numFmtId="0" fontId="7" fillId="5" borderId="3" xfId="0" quotePrefix="1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4" fontId="7" fillId="5" borderId="3" xfId="0" applyNumberFormat="1" applyFont="1" applyFill="1" applyBorder="1" applyAlignment="1">
      <alignment horizontal="right" vertical="center" wrapText="1"/>
    </xf>
    <xf numFmtId="4" fontId="7" fillId="5" borderId="3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51"/>
  <sheetViews>
    <sheetView showGridLines="0" topLeftCell="A10" zoomScaleNormal="100" workbookViewId="0">
      <selection activeCell="B34" sqref="B34"/>
    </sheetView>
  </sheetViews>
  <sheetFormatPr defaultRowHeight="12.75" x14ac:dyDescent="0.2"/>
  <cols>
    <col min="1" max="1" width="7.7109375" style="10" customWidth="1"/>
    <col min="2" max="2" width="66.7109375" customWidth="1"/>
    <col min="3" max="3" width="18.42578125" customWidth="1"/>
    <col min="4" max="4" width="18" style="54" customWidth="1"/>
    <col min="5" max="5" width="12.42578125" style="15" customWidth="1"/>
  </cols>
  <sheetData>
    <row r="1" spans="1:5" s="1" customFormat="1" ht="19.5" customHeight="1" x14ac:dyDescent="0.3">
      <c r="A1" s="44" t="s">
        <v>69</v>
      </c>
      <c r="B1" s="44"/>
      <c r="C1" s="44"/>
      <c r="D1" s="44"/>
      <c r="E1" s="44"/>
    </row>
    <row r="2" spans="1:5" s="1" customFormat="1" ht="18" customHeight="1" x14ac:dyDescent="0.3">
      <c r="A2" s="45" t="s">
        <v>0</v>
      </c>
      <c r="B2" s="45"/>
      <c r="C2" s="45"/>
      <c r="D2" s="45"/>
      <c r="E2" s="45"/>
    </row>
    <row r="3" spans="1:5" s="5" customFormat="1" ht="46.5" customHeight="1" x14ac:dyDescent="0.25">
      <c r="A3" s="2" t="s">
        <v>1</v>
      </c>
      <c r="B3" s="2" t="s">
        <v>2</v>
      </c>
      <c r="C3" s="2" t="s">
        <v>70</v>
      </c>
      <c r="D3" s="52" t="s">
        <v>71</v>
      </c>
      <c r="E3" s="12" t="s">
        <v>72</v>
      </c>
    </row>
    <row r="4" spans="1:5" s="4" customFormat="1" ht="42" customHeight="1" x14ac:dyDescent="0.25">
      <c r="A4" s="7" t="s">
        <v>3</v>
      </c>
      <c r="B4" s="21" t="s">
        <v>4</v>
      </c>
      <c r="C4" s="23">
        <f>C5+C6+C7+C8+C9+C10+C11+C12+C13+C14</f>
        <v>14629156</v>
      </c>
      <c r="D4" s="51">
        <f>D5+D6+D7+D8+D9+D10+D11+D12+D13+D14</f>
        <v>9524032.6900000051</v>
      </c>
      <c r="E4" s="13">
        <f>D4/C4</f>
        <v>0.65103090636260941</v>
      </c>
    </row>
    <row r="5" spans="1:5" s="4" customFormat="1" ht="15" customHeight="1" x14ac:dyDescent="0.25">
      <c r="A5" s="8" t="s">
        <v>5</v>
      </c>
      <c r="B5" s="11" t="s">
        <v>6</v>
      </c>
      <c r="C5" s="17">
        <v>9354800</v>
      </c>
      <c r="D5" s="50">
        <v>6494224.3600000003</v>
      </c>
      <c r="E5" s="13">
        <f t="shared" ref="E5:E68" si="0">D5/C5</f>
        <v>0.6942130628126737</v>
      </c>
    </row>
    <row r="6" spans="1:5" s="4" customFormat="1" ht="15" customHeight="1" x14ac:dyDescent="0.25">
      <c r="A6" s="8" t="s">
        <v>7</v>
      </c>
      <c r="B6" s="11" t="s">
        <v>8</v>
      </c>
      <c r="C6" s="17">
        <v>2058200</v>
      </c>
      <c r="D6" s="50">
        <v>1454069.83</v>
      </c>
      <c r="E6" s="13">
        <f t="shared" si="0"/>
        <v>0.70647645029637551</v>
      </c>
    </row>
    <row r="7" spans="1:5" s="4" customFormat="1" ht="15" customHeight="1" x14ac:dyDescent="0.25">
      <c r="A7" s="8" t="s">
        <v>9</v>
      </c>
      <c r="B7" s="11" t="s">
        <v>10</v>
      </c>
      <c r="C7" s="17">
        <v>1174156</v>
      </c>
      <c r="D7" s="50">
        <v>810160.27</v>
      </c>
      <c r="E7" s="13">
        <f t="shared" si="0"/>
        <v>0.68999372315092711</v>
      </c>
    </row>
    <row r="8" spans="1:5" s="4" customFormat="1" ht="15" customHeight="1" x14ac:dyDescent="0.25">
      <c r="A8" s="8" t="s">
        <v>11</v>
      </c>
      <c r="B8" s="11" t="s">
        <v>12</v>
      </c>
      <c r="C8" s="17">
        <v>642200</v>
      </c>
      <c r="D8" s="50">
        <v>337494.22</v>
      </c>
      <c r="E8" s="13">
        <f t="shared" si="0"/>
        <v>0.52552821550918716</v>
      </c>
    </row>
    <row r="9" spans="1:5" s="4" customFormat="1" ht="15" customHeight="1" x14ac:dyDescent="0.25">
      <c r="A9" s="8" t="s">
        <v>13</v>
      </c>
      <c r="B9" s="11" t="s">
        <v>14</v>
      </c>
      <c r="C9" s="17">
        <v>10000</v>
      </c>
      <c r="D9" s="50">
        <v>8890.48</v>
      </c>
      <c r="E9" s="13">
        <f t="shared" si="0"/>
        <v>0.88904799999999995</v>
      </c>
    </row>
    <row r="10" spans="1:5" s="4" customFormat="1" ht="15" customHeight="1" x14ac:dyDescent="0.25">
      <c r="A10" s="8" t="s">
        <v>15</v>
      </c>
      <c r="B10" s="11" t="s">
        <v>16</v>
      </c>
      <c r="C10" s="17">
        <v>12000</v>
      </c>
      <c r="D10" s="50">
        <v>2260.96</v>
      </c>
      <c r="E10" s="13">
        <f t="shared" si="0"/>
        <v>0.18841333333333335</v>
      </c>
    </row>
    <row r="11" spans="1:5" s="4" customFormat="1" ht="15" customHeight="1" x14ac:dyDescent="0.25">
      <c r="A11" s="8" t="s">
        <v>17</v>
      </c>
      <c r="B11" s="11" t="s">
        <v>18</v>
      </c>
      <c r="C11" s="17">
        <v>600000</v>
      </c>
      <c r="D11" s="50">
        <v>124304.97</v>
      </c>
      <c r="E11" s="13">
        <f t="shared" si="0"/>
        <v>0.20717495</v>
      </c>
    </row>
    <row r="12" spans="1:5" s="4" customFormat="1" ht="15" customHeight="1" x14ac:dyDescent="0.25">
      <c r="A12" s="8" t="s">
        <v>19</v>
      </c>
      <c r="B12" s="11" t="s">
        <v>20</v>
      </c>
      <c r="C12" s="17">
        <v>600000</v>
      </c>
      <c r="D12" s="50">
        <v>194332.88</v>
      </c>
      <c r="E12" s="13">
        <f t="shared" si="0"/>
        <v>0.32388813333333333</v>
      </c>
    </row>
    <row r="13" spans="1:5" s="4" customFormat="1" ht="27.75" customHeight="1" x14ac:dyDescent="0.25">
      <c r="A13" s="8" t="s">
        <v>21</v>
      </c>
      <c r="B13" s="11" t="s">
        <v>22</v>
      </c>
      <c r="C13" s="17">
        <v>17800</v>
      </c>
      <c r="D13" s="50">
        <v>7800</v>
      </c>
      <c r="E13" s="13">
        <f t="shared" si="0"/>
        <v>0.43820224719101125</v>
      </c>
    </row>
    <row r="14" spans="1:5" s="4" customFormat="1" ht="15" customHeight="1" x14ac:dyDescent="0.25">
      <c r="A14" s="8" t="s">
        <v>23</v>
      </c>
      <c r="B14" s="11" t="s">
        <v>24</v>
      </c>
      <c r="C14" s="17">
        <v>160000</v>
      </c>
      <c r="D14" s="50">
        <v>90494.720000000001</v>
      </c>
      <c r="E14" s="13">
        <f t="shared" si="0"/>
        <v>0.56559199999999998</v>
      </c>
    </row>
    <row r="15" spans="1:5" s="58" customFormat="1" ht="15" customHeight="1" x14ac:dyDescent="0.25">
      <c r="A15" s="62" t="s">
        <v>25</v>
      </c>
      <c r="B15" s="63" t="s">
        <v>26</v>
      </c>
      <c r="C15" s="64">
        <f>C26+C37+C48+C59+C70+C81+C92</f>
        <v>33325191</v>
      </c>
      <c r="D15" s="64">
        <f>D26+D37+D48+D59+D70+D81+D92</f>
        <v>24135916.210000001</v>
      </c>
      <c r="E15" s="65">
        <f t="shared" si="0"/>
        <v>0.72425439992226903</v>
      </c>
    </row>
    <row r="16" spans="1:5" s="58" customFormat="1" ht="15" customHeight="1" x14ac:dyDescent="0.25">
      <c r="A16" s="66" t="s">
        <v>5</v>
      </c>
      <c r="B16" s="67" t="s">
        <v>6</v>
      </c>
      <c r="C16" s="68">
        <f>C27+C38+C49+C60+C71+C82+C93</f>
        <v>20438600</v>
      </c>
      <c r="D16" s="69">
        <f>D27+D38+D49+D60+D71+D82+D93</f>
        <v>15567310.539999999</v>
      </c>
      <c r="E16" s="65">
        <f t="shared" si="0"/>
        <v>0.76166227334553238</v>
      </c>
    </row>
    <row r="17" spans="1:5" s="58" customFormat="1" ht="15" customHeight="1" x14ac:dyDescent="0.25">
      <c r="A17" s="66" t="s">
        <v>7</v>
      </c>
      <c r="B17" s="67" t="s">
        <v>8</v>
      </c>
      <c r="C17" s="68">
        <f>C28+C39+C50+C61+C72+C83+C94</f>
        <v>4540580</v>
      </c>
      <c r="D17" s="69">
        <f t="shared" ref="D17:D25" si="1">D28+D39+D50+D61+D72+D83+D94</f>
        <v>3440318.5</v>
      </c>
      <c r="E17" s="65">
        <f t="shared" si="0"/>
        <v>0.75768260882970895</v>
      </c>
    </row>
    <row r="18" spans="1:5" s="58" customFormat="1" ht="15" customHeight="1" x14ac:dyDescent="0.25">
      <c r="A18" s="66" t="s">
        <v>9</v>
      </c>
      <c r="B18" s="67" t="s">
        <v>10</v>
      </c>
      <c r="C18" s="68">
        <f t="shared" ref="C18:C25" si="2">C29+C40+C51+C62+C73+C84+C95</f>
        <v>762481</v>
      </c>
      <c r="D18" s="69">
        <f t="shared" si="1"/>
        <v>429165.38999999996</v>
      </c>
      <c r="E18" s="65">
        <f t="shared" si="0"/>
        <v>0.56285388094916455</v>
      </c>
    </row>
    <row r="19" spans="1:5" s="58" customFormat="1" ht="15" customHeight="1" x14ac:dyDescent="0.25">
      <c r="A19" s="66" t="s">
        <v>27</v>
      </c>
      <c r="B19" s="67" t="s">
        <v>28</v>
      </c>
      <c r="C19" s="68">
        <f t="shared" si="2"/>
        <v>39000</v>
      </c>
      <c r="D19" s="69">
        <f t="shared" si="1"/>
        <v>13782.65</v>
      </c>
      <c r="E19" s="65">
        <f t="shared" si="0"/>
        <v>0.35340128205128202</v>
      </c>
    </row>
    <row r="20" spans="1:5" s="58" customFormat="1" ht="15" customHeight="1" x14ac:dyDescent="0.25">
      <c r="A20" s="66" t="s">
        <v>29</v>
      </c>
      <c r="B20" s="67" t="s">
        <v>30</v>
      </c>
      <c r="C20" s="68">
        <f t="shared" si="2"/>
        <v>3038420</v>
      </c>
      <c r="D20" s="69">
        <f t="shared" si="1"/>
        <v>1633239.8499999999</v>
      </c>
      <c r="E20" s="65">
        <f t="shared" si="0"/>
        <v>0.53752932445152413</v>
      </c>
    </row>
    <row r="21" spans="1:5" s="58" customFormat="1" ht="15" customHeight="1" x14ac:dyDescent="0.25">
      <c r="A21" s="66" t="s">
        <v>11</v>
      </c>
      <c r="B21" s="67" t="s">
        <v>12</v>
      </c>
      <c r="C21" s="68">
        <f t="shared" si="2"/>
        <v>1038620</v>
      </c>
      <c r="D21" s="69">
        <f t="shared" si="1"/>
        <v>744265.08000000007</v>
      </c>
      <c r="E21" s="65">
        <f t="shared" si="0"/>
        <v>0.71659036028576384</v>
      </c>
    </row>
    <row r="22" spans="1:5" s="58" customFormat="1" ht="15" customHeight="1" x14ac:dyDescent="0.25">
      <c r="A22" s="66" t="s">
        <v>13</v>
      </c>
      <c r="B22" s="67" t="s">
        <v>14</v>
      </c>
      <c r="C22" s="68">
        <f t="shared" si="2"/>
        <v>23600</v>
      </c>
      <c r="D22" s="69">
        <f t="shared" si="1"/>
        <v>4280</v>
      </c>
      <c r="E22" s="65">
        <f t="shared" si="0"/>
        <v>0.18135593220338983</v>
      </c>
    </row>
    <row r="23" spans="1:5" s="58" customFormat="1" ht="15" customHeight="1" x14ac:dyDescent="0.25">
      <c r="A23" s="66" t="s">
        <v>15</v>
      </c>
      <c r="B23" s="67" t="s">
        <v>16</v>
      </c>
      <c r="C23" s="68">
        <f t="shared" si="2"/>
        <v>192900</v>
      </c>
      <c r="D23" s="69">
        <f t="shared" si="1"/>
        <v>93104.58</v>
      </c>
      <c r="E23" s="65">
        <f t="shared" si="0"/>
        <v>0.48265723172628305</v>
      </c>
    </row>
    <row r="24" spans="1:5" s="58" customFormat="1" ht="15" customHeight="1" x14ac:dyDescent="0.25">
      <c r="A24" s="66" t="s">
        <v>17</v>
      </c>
      <c r="B24" s="67" t="s">
        <v>18</v>
      </c>
      <c r="C24" s="68">
        <f t="shared" si="2"/>
        <v>713400</v>
      </c>
      <c r="D24" s="69">
        <f t="shared" si="1"/>
        <v>412608.93</v>
      </c>
      <c r="E24" s="65">
        <f t="shared" si="0"/>
        <v>0.57836968040370063</v>
      </c>
    </row>
    <row r="25" spans="1:5" s="58" customFormat="1" ht="15" customHeight="1" x14ac:dyDescent="0.25">
      <c r="A25" s="66" t="s">
        <v>19</v>
      </c>
      <c r="B25" s="67" t="s">
        <v>20</v>
      </c>
      <c r="C25" s="68">
        <f t="shared" si="2"/>
        <v>2537590</v>
      </c>
      <c r="D25" s="69">
        <f t="shared" si="1"/>
        <v>1797840.6900000002</v>
      </c>
      <c r="E25" s="65">
        <f t="shared" si="0"/>
        <v>0.70848351782596886</v>
      </c>
    </row>
    <row r="26" spans="1:5" s="27" customFormat="1" ht="15" customHeight="1" x14ac:dyDescent="0.2">
      <c r="A26" s="19" t="s">
        <v>25</v>
      </c>
      <c r="B26" s="22" t="s">
        <v>73</v>
      </c>
      <c r="C26" s="23">
        <f>C27+C28+C29+C30+C31+C32+C33+C34+C35+C36</f>
        <v>1762300</v>
      </c>
      <c r="D26" s="51">
        <f>D27+D28+D29+D30+D31+D32+D33+D34+D35+D36</f>
        <v>1182439.1499999999</v>
      </c>
      <c r="E26" s="13">
        <f t="shared" si="0"/>
        <v>0.67096359870623612</v>
      </c>
    </row>
    <row r="27" spans="1:5" s="4" customFormat="1" ht="15" customHeight="1" x14ac:dyDescent="0.25">
      <c r="A27" s="18" t="s">
        <v>5</v>
      </c>
      <c r="B27" s="20" t="s">
        <v>6</v>
      </c>
      <c r="C27" s="17">
        <v>1066000</v>
      </c>
      <c r="D27" s="43">
        <v>744177.13</v>
      </c>
      <c r="E27" s="13">
        <f t="shared" si="0"/>
        <v>0.69810237335834902</v>
      </c>
    </row>
    <row r="28" spans="1:5" s="4" customFormat="1" ht="15" customHeight="1" x14ac:dyDescent="0.25">
      <c r="A28" s="18" t="s">
        <v>7</v>
      </c>
      <c r="B28" s="20" t="s">
        <v>8</v>
      </c>
      <c r="C28" s="17">
        <v>234550</v>
      </c>
      <c r="D28" s="43">
        <v>164959.63</v>
      </c>
      <c r="E28" s="13">
        <f t="shared" si="0"/>
        <v>0.7033026220422085</v>
      </c>
    </row>
    <row r="29" spans="1:5" s="4" customFormat="1" ht="15" customHeight="1" x14ac:dyDescent="0.25">
      <c r="A29" s="18" t="s">
        <v>9</v>
      </c>
      <c r="B29" s="20" t="s">
        <v>10</v>
      </c>
      <c r="C29" s="17">
        <v>84250</v>
      </c>
      <c r="D29" s="43">
        <v>18125.900000000001</v>
      </c>
      <c r="E29" s="13">
        <f t="shared" si="0"/>
        <v>0.21514421364985165</v>
      </c>
    </row>
    <row r="30" spans="1:5" s="4" customFormat="1" ht="15" customHeight="1" x14ac:dyDescent="0.25">
      <c r="A30" s="18" t="s">
        <v>27</v>
      </c>
      <c r="B30" s="20" t="s">
        <v>28</v>
      </c>
      <c r="C30" s="17">
        <v>5000</v>
      </c>
      <c r="D30" s="43">
        <v>0</v>
      </c>
      <c r="E30" s="13">
        <f t="shared" si="0"/>
        <v>0</v>
      </c>
    </row>
    <row r="31" spans="1:5" s="4" customFormat="1" ht="15" customHeight="1" x14ac:dyDescent="0.25">
      <c r="A31" s="18" t="s">
        <v>29</v>
      </c>
      <c r="B31" s="20" t="s">
        <v>30</v>
      </c>
      <c r="C31" s="17">
        <v>130000</v>
      </c>
      <c r="D31" s="43">
        <v>83000.039999999994</v>
      </c>
      <c r="E31" s="13">
        <f t="shared" si="0"/>
        <v>0.63846184615384616</v>
      </c>
    </row>
    <row r="32" spans="1:5" s="4" customFormat="1" ht="15" customHeight="1" x14ac:dyDescent="0.25">
      <c r="A32" s="18" t="s">
        <v>11</v>
      </c>
      <c r="B32" s="20" t="s">
        <v>12</v>
      </c>
      <c r="C32" s="17">
        <v>51000</v>
      </c>
      <c r="D32" s="43">
        <v>31074.78</v>
      </c>
      <c r="E32" s="13">
        <f t="shared" si="0"/>
        <v>0.60930941176470588</v>
      </c>
    </row>
    <row r="33" spans="1:5" s="4" customFormat="1" ht="15" customHeight="1" x14ac:dyDescent="0.25">
      <c r="A33" s="18" t="s">
        <v>13</v>
      </c>
      <c r="B33" s="20" t="s">
        <v>14</v>
      </c>
      <c r="C33" s="17">
        <v>3000</v>
      </c>
      <c r="D33" s="43">
        <v>1666</v>
      </c>
      <c r="E33" s="13">
        <f t="shared" si="0"/>
        <v>0.55533333333333335</v>
      </c>
    </row>
    <row r="34" spans="1:5" s="4" customFormat="1" ht="15" customHeight="1" x14ac:dyDescent="0.25">
      <c r="A34" s="18" t="s">
        <v>15</v>
      </c>
      <c r="B34" s="20" t="s">
        <v>16</v>
      </c>
      <c r="C34" s="17">
        <v>4500</v>
      </c>
      <c r="D34" s="43">
        <v>2562.8200000000002</v>
      </c>
      <c r="E34" s="13">
        <f t="shared" si="0"/>
        <v>0.56951555555555555</v>
      </c>
    </row>
    <row r="35" spans="1:5" s="4" customFormat="1" ht="15" customHeight="1" x14ac:dyDescent="0.25">
      <c r="A35" s="18" t="s">
        <v>17</v>
      </c>
      <c r="B35" s="20" t="s">
        <v>18</v>
      </c>
      <c r="C35" s="17">
        <v>30000</v>
      </c>
      <c r="D35" s="43">
        <v>18683.48</v>
      </c>
      <c r="E35" s="13">
        <f t="shared" si="0"/>
        <v>0.62278266666666671</v>
      </c>
    </row>
    <row r="36" spans="1:5" s="4" customFormat="1" ht="15" customHeight="1" x14ac:dyDescent="0.25">
      <c r="A36" s="18" t="s">
        <v>19</v>
      </c>
      <c r="B36" s="20" t="s">
        <v>20</v>
      </c>
      <c r="C36" s="17">
        <v>154000</v>
      </c>
      <c r="D36" s="43">
        <v>118189.37</v>
      </c>
      <c r="E36" s="13">
        <f t="shared" si="0"/>
        <v>0.76746344155844148</v>
      </c>
    </row>
    <row r="37" spans="1:5" s="27" customFormat="1" ht="15" customHeight="1" x14ac:dyDescent="0.2">
      <c r="A37" s="25" t="s">
        <v>25</v>
      </c>
      <c r="B37" s="26" t="s">
        <v>74</v>
      </c>
      <c r="C37" s="23">
        <f>C38+C39+C40+C41+C42+C43+C44+C45+C46+C47</f>
        <v>7300271</v>
      </c>
      <c r="D37" s="51">
        <f>D38+D39+D40+D41+D42+D43+D44+D45+D46+D47</f>
        <v>5264613.63</v>
      </c>
      <c r="E37" s="13">
        <f t="shared" si="0"/>
        <v>0.72115317773819632</v>
      </c>
    </row>
    <row r="38" spans="1:5" s="4" customFormat="1" ht="15" customHeight="1" x14ac:dyDescent="0.25">
      <c r="A38" s="18" t="s">
        <v>5</v>
      </c>
      <c r="B38" s="20" t="s">
        <v>6</v>
      </c>
      <c r="C38" s="17">
        <v>4509000</v>
      </c>
      <c r="D38" s="43">
        <v>3494271.27</v>
      </c>
      <c r="E38" s="13">
        <f t="shared" si="0"/>
        <v>0.7749548170326015</v>
      </c>
    </row>
    <row r="39" spans="1:5" s="4" customFormat="1" ht="15" customHeight="1" x14ac:dyDescent="0.25">
      <c r="A39" s="18" t="s">
        <v>7</v>
      </c>
      <c r="B39" s="20" t="s">
        <v>8</v>
      </c>
      <c r="C39" s="17">
        <v>1016000</v>
      </c>
      <c r="D39" s="43">
        <v>784843.27</v>
      </c>
      <c r="E39" s="13">
        <f t="shared" si="0"/>
        <v>0.772483533464567</v>
      </c>
    </row>
    <row r="40" spans="1:5" s="4" customFormat="1" ht="15" customHeight="1" x14ac:dyDescent="0.25">
      <c r="A40" s="18" t="s">
        <v>9</v>
      </c>
      <c r="B40" s="20" t="s">
        <v>10</v>
      </c>
      <c r="C40" s="17">
        <v>96000</v>
      </c>
      <c r="D40" s="43">
        <v>75413.41</v>
      </c>
      <c r="E40" s="13">
        <f t="shared" si="0"/>
        <v>0.78555635416666669</v>
      </c>
    </row>
    <row r="41" spans="1:5" s="4" customFormat="1" ht="15" customHeight="1" x14ac:dyDescent="0.25">
      <c r="A41" s="18" t="s">
        <v>27</v>
      </c>
      <c r="B41" s="20" t="s">
        <v>28</v>
      </c>
      <c r="C41" s="17">
        <v>5000</v>
      </c>
      <c r="D41" s="43">
        <v>0</v>
      </c>
      <c r="E41" s="13">
        <f t="shared" si="0"/>
        <v>0</v>
      </c>
    </row>
    <row r="42" spans="1:5" s="4" customFormat="1" ht="15" customHeight="1" x14ac:dyDescent="0.25">
      <c r="A42" s="18" t="s">
        <v>29</v>
      </c>
      <c r="B42" s="20" t="s">
        <v>30</v>
      </c>
      <c r="C42" s="17">
        <v>700000</v>
      </c>
      <c r="D42" s="43">
        <v>331195.13</v>
      </c>
      <c r="E42" s="13">
        <f t="shared" si="0"/>
        <v>0.4731359</v>
      </c>
    </row>
    <row r="43" spans="1:5" s="4" customFormat="1" ht="15" customHeight="1" x14ac:dyDescent="0.25">
      <c r="A43" s="18" t="s">
        <v>11</v>
      </c>
      <c r="B43" s="20" t="s">
        <v>12</v>
      </c>
      <c r="C43" s="17">
        <v>139271</v>
      </c>
      <c r="D43" s="43">
        <v>81952.259999999995</v>
      </c>
      <c r="E43" s="13">
        <f t="shared" si="0"/>
        <v>0.58843736312656614</v>
      </c>
    </row>
    <row r="44" spans="1:5" s="4" customFormat="1" ht="15" customHeight="1" x14ac:dyDescent="0.25">
      <c r="A44" s="18" t="s">
        <v>13</v>
      </c>
      <c r="B44" s="20" t="s">
        <v>14</v>
      </c>
      <c r="C44" s="17">
        <v>5000</v>
      </c>
      <c r="D44" s="43">
        <v>0</v>
      </c>
      <c r="E44" s="13">
        <f t="shared" si="0"/>
        <v>0</v>
      </c>
    </row>
    <row r="45" spans="1:5" s="4" customFormat="1" ht="15" customHeight="1" x14ac:dyDescent="0.25">
      <c r="A45" s="18" t="s">
        <v>15</v>
      </c>
      <c r="B45" s="20" t="s">
        <v>16</v>
      </c>
      <c r="C45" s="17">
        <v>50000</v>
      </c>
      <c r="D45" s="43">
        <v>27344.46</v>
      </c>
      <c r="E45" s="13">
        <f t="shared" si="0"/>
        <v>0.54688919999999996</v>
      </c>
    </row>
    <row r="46" spans="1:5" s="4" customFormat="1" ht="15" customHeight="1" x14ac:dyDescent="0.25">
      <c r="A46" s="18" t="s">
        <v>17</v>
      </c>
      <c r="B46" s="20" t="s">
        <v>18</v>
      </c>
      <c r="C46" s="17">
        <v>180000</v>
      </c>
      <c r="D46" s="43">
        <v>103290.33</v>
      </c>
      <c r="E46" s="13">
        <f t="shared" si="0"/>
        <v>0.57383516666666667</v>
      </c>
    </row>
    <row r="47" spans="1:5" s="4" customFormat="1" ht="15" customHeight="1" x14ac:dyDescent="0.25">
      <c r="A47" s="18" t="s">
        <v>19</v>
      </c>
      <c r="B47" s="20" t="s">
        <v>20</v>
      </c>
      <c r="C47" s="17">
        <v>600000</v>
      </c>
      <c r="D47" s="43">
        <v>366303.5</v>
      </c>
      <c r="E47" s="13">
        <f t="shared" si="0"/>
        <v>0.6105058333333333</v>
      </c>
    </row>
    <row r="48" spans="1:5" s="27" customFormat="1" ht="15" customHeight="1" x14ac:dyDescent="0.2">
      <c r="A48" s="25" t="s">
        <v>25</v>
      </c>
      <c r="B48" s="26" t="s">
        <v>75</v>
      </c>
      <c r="C48" s="23">
        <f>C49+C50+C51+C52+C53+C54+C55+C56+C57+C58</f>
        <v>4973800</v>
      </c>
      <c r="D48" s="51">
        <f>D49+D50+D51+D52+D53+D54+D55+D56+D57+D58</f>
        <v>3834024.6999999997</v>
      </c>
      <c r="E48" s="13">
        <f t="shared" si="0"/>
        <v>0.77084416341630135</v>
      </c>
    </row>
    <row r="49" spans="1:5" s="4" customFormat="1" ht="15" customHeight="1" x14ac:dyDescent="0.25">
      <c r="A49" s="18" t="s">
        <v>5</v>
      </c>
      <c r="B49" s="20" t="s">
        <v>6</v>
      </c>
      <c r="C49" s="17">
        <v>2864800</v>
      </c>
      <c r="D49" s="43">
        <v>2266561.0099999998</v>
      </c>
      <c r="E49" s="13">
        <f t="shared" si="0"/>
        <v>0.79117600181513537</v>
      </c>
    </row>
    <row r="50" spans="1:5" s="4" customFormat="1" ht="15" customHeight="1" x14ac:dyDescent="0.25">
      <c r="A50" s="18" t="s">
        <v>7</v>
      </c>
      <c r="B50" s="20" t="s">
        <v>8</v>
      </c>
      <c r="C50" s="17">
        <v>650300</v>
      </c>
      <c r="D50" s="43">
        <v>511274.86</v>
      </c>
      <c r="E50" s="13">
        <f t="shared" si="0"/>
        <v>0.78621383976626169</v>
      </c>
    </row>
    <row r="51" spans="1:5" s="4" customFormat="1" ht="15" customHeight="1" x14ac:dyDescent="0.25">
      <c r="A51" s="18" t="s">
        <v>9</v>
      </c>
      <c r="B51" s="20" t="s">
        <v>10</v>
      </c>
      <c r="C51" s="17">
        <v>249300</v>
      </c>
      <c r="D51" s="43">
        <v>207781.93</v>
      </c>
      <c r="E51" s="13">
        <f t="shared" si="0"/>
        <v>0.83346141195346968</v>
      </c>
    </row>
    <row r="52" spans="1:5" s="4" customFormat="1" ht="15" customHeight="1" x14ac:dyDescent="0.25">
      <c r="A52" s="18" t="s">
        <v>27</v>
      </c>
      <c r="B52" s="20" t="s">
        <v>28</v>
      </c>
      <c r="C52" s="17">
        <v>7000</v>
      </c>
      <c r="D52" s="43">
        <v>1993.75</v>
      </c>
      <c r="E52" s="13">
        <f t="shared" si="0"/>
        <v>0.28482142857142856</v>
      </c>
    </row>
    <row r="53" spans="1:5" s="4" customFormat="1" ht="15" customHeight="1" x14ac:dyDescent="0.25">
      <c r="A53" s="18" t="s">
        <v>29</v>
      </c>
      <c r="B53" s="20" t="s">
        <v>30</v>
      </c>
      <c r="C53" s="17">
        <v>529100</v>
      </c>
      <c r="D53" s="43">
        <v>344756.84</v>
      </c>
      <c r="E53" s="13">
        <f t="shared" si="0"/>
        <v>0.65159107919107928</v>
      </c>
    </row>
    <row r="54" spans="1:5" s="4" customFormat="1" ht="15" customHeight="1" x14ac:dyDescent="0.25">
      <c r="A54" s="18" t="s">
        <v>11</v>
      </c>
      <c r="B54" s="20" t="s">
        <v>12</v>
      </c>
      <c r="C54" s="17">
        <v>404700</v>
      </c>
      <c r="D54" s="43">
        <v>371754.95</v>
      </c>
      <c r="E54" s="13">
        <f t="shared" si="0"/>
        <v>0.91859389671361502</v>
      </c>
    </row>
    <row r="55" spans="1:5" s="4" customFormat="1" ht="15" customHeight="1" x14ac:dyDescent="0.25">
      <c r="A55" s="18" t="s">
        <v>13</v>
      </c>
      <c r="B55" s="20" t="s">
        <v>14</v>
      </c>
      <c r="C55" s="17">
        <v>4600</v>
      </c>
      <c r="D55" s="43">
        <v>0</v>
      </c>
      <c r="E55" s="13">
        <f t="shared" si="0"/>
        <v>0</v>
      </c>
    </row>
    <row r="56" spans="1:5" s="4" customFormat="1" ht="15" customHeight="1" x14ac:dyDescent="0.25">
      <c r="A56" s="18" t="s">
        <v>15</v>
      </c>
      <c r="B56" s="20" t="s">
        <v>16</v>
      </c>
      <c r="C56" s="17">
        <v>36000</v>
      </c>
      <c r="D56" s="43">
        <v>15308.05</v>
      </c>
      <c r="E56" s="13">
        <f t="shared" si="0"/>
        <v>0.42522361111111107</v>
      </c>
    </row>
    <row r="57" spans="1:5" s="4" customFormat="1" ht="15" customHeight="1" x14ac:dyDescent="0.25">
      <c r="A57" s="18" t="s">
        <v>17</v>
      </c>
      <c r="B57" s="20" t="s">
        <v>18</v>
      </c>
      <c r="C57" s="17">
        <v>54000</v>
      </c>
      <c r="D57" s="43">
        <v>27415.08</v>
      </c>
      <c r="E57" s="13">
        <f t="shared" si="0"/>
        <v>0.50768666666666673</v>
      </c>
    </row>
    <row r="58" spans="1:5" s="4" customFormat="1" ht="15" customHeight="1" x14ac:dyDescent="0.25">
      <c r="A58" s="18" t="s">
        <v>19</v>
      </c>
      <c r="B58" s="20" t="s">
        <v>20</v>
      </c>
      <c r="C58" s="17">
        <v>174000</v>
      </c>
      <c r="D58" s="43">
        <v>87178.23</v>
      </c>
      <c r="E58" s="13">
        <f t="shared" si="0"/>
        <v>0.50102431034482753</v>
      </c>
    </row>
    <row r="59" spans="1:5" s="27" customFormat="1" ht="15" customHeight="1" x14ac:dyDescent="0.2">
      <c r="A59" s="25" t="s">
        <v>25</v>
      </c>
      <c r="B59" s="26" t="s">
        <v>76</v>
      </c>
      <c r="C59" s="23">
        <f>C60+C61+C62+C63+C64+C65+C66+C67+C68+C69</f>
        <v>3093900</v>
      </c>
      <c r="D59" s="51">
        <f>D60+D61+D62+D63+D64+D65+D66+D67+D68+D69</f>
        <v>2529566.5499999993</v>
      </c>
      <c r="E59" s="13">
        <f t="shared" si="0"/>
        <v>0.81759803161058842</v>
      </c>
    </row>
    <row r="60" spans="1:5" s="4" customFormat="1" ht="15" customHeight="1" x14ac:dyDescent="0.25">
      <c r="A60" s="18" t="s">
        <v>5</v>
      </c>
      <c r="B60" s="20" t="s">
        <v>6</v>
      </c>
      <c r="C60" s="17">
        <v>1826200</v>
      </c>
      <c r="D60" s="43">
        <v>1567625.69</v>
      </c>
      <c r="E60" s="13">
        <f t="shared" si="0"/>
        <v>0.85840854780418352</v>
      </c>
    </row>
    <row r="61" spans="1:5" s="4" customFormat="1" ht="15" customHeight="1" x14ac:dyDescent="0.25">
      <c r="A61" s="18" t="s">
        <v>7</v>
      </c>
      <c r="B61" s="20" t="s">
        <v>8</v>
      </c>
      <c r="C61" s="17">
        <v>401720</v>
      </c>
      <c r="D61" s="43">
        <v>350032.91</v>
      </c>
      <c r="E61" s="13">
        <f t="shared" si="0"/>
        <v>0.87133553221149052</v>
      </c>
    </row>
    <row r="62" spans="1:5" s="4" customFormat="1" ht="15" customHeight="1" x14ac:dyDescent="0.25">
      <c r="A62" s="18" t="s">
        <v>9</v>
      </c>
      <c r="B62" s="20" t="s">
        <v>10</v>
      </c>
      <c r="C62" s="17">
        <v>108800</v>
      </c>
      <c r="D62" s="43">
        <v>79847.740000000005</v>
      </c>
      <c r="E62" s="13">
        <f t="shared" si="0"/>
        <v>0.73389466911764711</v>
      </c>
    </row>
    <row r="63" spans="1:5" s="4" customFormat="1" ht="15" customHeight="1" x14ac:dyDescent="0.25">
      <c r="A63" s="18" t="s">
        <v>27</v>
      </c>
      <c r="B63" s="20" t="s">
        <v>28</v>
      </c>
      <c r="C63" s="17">
        <v>10000</v>
      </c>
      <c r="D63" s="43">
        <v>3789</v>
      </c>
      <c r="E63" s="13">
        <f t="shared" si="0"/>
        <v>0.37890000000000001</v>
      </c>
    </row>
    <row r="64" spans="1:5" s="4" customFormat="1" ht="15" customHeight="1" x14ac:dyDescent="0.25">
      <c r="A64" s="18" t="s">
        <v>29</v>
      </c>
      <c r="B64" s="20" t="s">
        <v>30</v>
      </c>
      <c r="C64" s="17">
        <v>320000</v>
      </c>
      <c r="D64" s="43">
        <v>213620.98</v>
      </c>
      <c r="E64" s="13">
        <f t="shared" si="0"/>
        <v>0.66756556249999999</v>
      </c>
    </row>
    <row r="65" spans="1:5" s="4" customFormat="1" ht="15" customHeight="1" x14ac:dyDescent="0.25">
      <c r="A65" s="18" t="s">
        <v>11</v>
      </c>
      <c r="B65" s="20" t="s">
        <v>12</v>
      </c>
      <c r="C65" s="17">
        <v>127900</v>
      </c>
      <c r="D65" s="43">
        <v>70545.899999999994</v>
      </c>
      <c r="E65" s="13">
        <f t="shared" si="0"/>
        <v>0.55157075840500391</v>
      </c>
    </row>
    <row r="66" spans="1:5" s="4" customFormat="1" ht="15" customHeight="1" x14ac:dyDescent="0.25">
      <c r="A66" s="18" t="s">
        <v>13</v>
      </c>
      <c r="B66" s="20" t="s">
        <v>14</v>
      </c>
      <c r="C66" s="17">
        <v>3000</v>
      </c>
      <c r="D66" s="43">
        <v>1434</v>
      </c>
      <c r="E66" s="13">
        <f t="shared" si="0"/>
        <v>0.47799999999999998</v>
      </c>
    </row>
    <row r="67" spans="1:5" s="4" customFormat="1" ht="15" customHeight="1" x14ac:dyDescent="0.25">
      <c r="A67" s="18" t="s">
        <v>15</v>
      </c>
      <c r="B67" s="20" t="s">
        <v>16</v>
      </c>
      <c r="C67" s="17">
        <v>24000</v>
      </c>
      <c r="D67" s="43">
        <v>7677.28</v>
      </c>
      <c r="E67" s="13">
        <f t="shared" si="0"/>
        <v>0.31988666666666665</v>
      </c>
    </row>
    <row r="68" spans="1:5" s="4" customFormat="1" ht="15" customHeight="1" x14ac:dyDescent="0.25">
      <c r="A68" s="18" t="s">
        <v>17</v>
      </c>
      <c r="B68" s="20" t="s">
        <v>18</v>
      </c>
      <c r="C68" s="17">
        <v>41400</v>
      </c>
      <c r="D68" s="43">
        <v>27894.11</v>
      </c>
      <c r="E68" s="13">
        <f t="shared" si="0"/>
        <v>0.67377077294685994</v>
      </c>
    </row>
    <row r="69" spans="1:5" s="4" customFormat="1" ht="15" customHeight="1" x14ac:dyDescent="0.25">
      <c r="A69" s="18" t="s">
        <v>19</v>
      </c>
      <c r="B69" s="20" t="s">
        <v>20</v>
      </c>
      <c r="C69" s="17">
        <v>230880</v>
      </c>
      <c r="D69" s="43">
        <v>207098.94</v>
      </c>
      <c r="E69" s="13">
        <f t="shared" ref="E69:E132" si="3">D69/C69</f>
        <v>0.89699818087318084</v>
      </c>
    </row>
    <row r="70" spans="1:5" s="27" customFormat="1" ht="15" customHeight="1" x14ac:dyDescent="0.2">
      <c r="A70" s="25" t="s">
        <v>25</v>
      </c>
      <c r="B70" s="26" t="s">
        <v>77</v>
      </c>
      <c r="C70" s="23">
        <f>C71+C72+C73+C74+C75+C76+C77+C78+C79+C80</f>
        <v>5097500</v>
      </c>
      <c r="D70" s="51">
        <f>D71+D72+D73+D74+D75+D76+D77+D78+D79+D80</f>
        <v>3656927.5100000002</v>
      </c>
      <c r="E70" s="13">
        <f t="shared" si="3"/>
        <v>0.71739627464443356</v>
      </c>
    </row>
    <row r="71" spans="1:5" s="4" customFormat="1" ht="15" customHeight="1" x14ac:dyDescent="0.25">
      <c r="A71" s="18" t="s">
        <v>5</v>
      </c>
      <c r="B71" s="20" t="s">
        <v>6</v>
      </c>
      <c r="C71" s="17">
        <v>3141000</v>
      </c>
      <c r="D71" s="43">
        <v>2582801.94</v>
      </c>
      <c r="E71" s="13">
        <f t="shared" si="3"/>
        <v>0.82228651384909268</v>
      </c>
    </row>
    <row r="72" spans="1:5" s="4" customFormat="1" ht="15" customHeight="1" x14ac:dyDescent="0.25">
      <c r="A72" s="18" t="s">
        <v>7</v>
      </c>
      <c r="B72" s="20" t="s">
        <v>8</v>
      </c>
      <c r="C72" s="17">
        <v>691040</v>
      </c>
      <c r="D72" s="43">
        <v>543271.68999999994</v>
      </c>
      <c r="E72" s="13">
        <f t="shared" si="3"/>
        <v>0.78616533051632309</v>
      </c>
    </row>
    <row r="73" spans="1:5" s="4" customFormat="1" ht="15" customHeight="1" x14ac:dyDescent="0.25">
      <c r="A73" s="18" t="s">
        <v>9</v>
      </c>
      <c r="B73" s="20" t="s">
        <v>10</v>
      </c>
      <c r="C73" s="17">
        <v>91460</v>
      </c>
      <c r="D73" s="43">
        <v>27971.41</v>
      </c>
      <c r="E73" s="13">
        <f t="shared" si="3"/>
        <v>0.30583216706757055</v>
      </c>
    </row>
    <row r="74" spans="1:5" s="4" customFormat="1" ht="15" customHeight="1" x14ac:dyDescent="0.25">
      <c r="A74" s="18" t="s">
        <v>27</v>
      </c>
      <c r="B74" s="20" t="s">
        <v>28</v>
      </c>
      <c r="C74" s="17">
        <v>4000</v>
      </c>
      <c r="D74" s="43">
        <v>0</v>
      </c>
      <c r="E74" s="13">
        <f t="shared" si="3"/>
        <v>0</v>
      </c>
    </row>
    <row r="75" spans="1:5" s="4" customFormat="1" ht="15" customHeight="1" x14ac:dyDescent="0.25">
      <c r="A75" s="18" t="s">
        <v>29</v>
      </c>
      <c r="B75" s="20" t="s">
        <v>30</v>
      </c>
      <c r="C75" s="17">
        <v>495000</v>
      </c>
      <c r="D75" s="43">
        <v>119837.94</v>
      </c>
      <c r="E75" s="13">
        <f t="shared" si="3"/>
        <v>0.2420968484848485</v>
      </c>
    </row>
    <row r="76" spans="1:5" s="4" customFormat="1" ht="15" customHeight="1" x14ac:dyDescent="0.25">
      <c r="A76" s="18" t="s">
        <v>11</v>
      </c>
      <c r="B76" s="20" t="s">
        <v>12</v>
      </c>
      <c r="C76" s="17">
        <v>96000</v>
      </c>
      <c r="D76" s="43">
        <v>65915.16</v>
      </c>
      <c r="E76" s="13">
        <f t="shared" si="3"/>
        <v>0.68661625000000004</v>
      </c>
    </row>
    <row r="77" spans="1:5" s="4" customFormat="1" ht="15" customHeight="1" x14ac:dyDescent="0.25">
      <c r="A77" s="18" t="s">
        <v>13</v>
      </c>
      <c r="B77" s="20" t="s">
        <v>14</v>
      </c>
      <c r="C77" s="17">
        <v>5000</v>
      </c>
      <c r="D77" s="43">
        <v>0</v>
      </c>
      <c r="E77" s="13">
        <f t="shared" si="3"/>
        <v>0</v>
      </c>
    </row>
    <row r="78" spans="1:5" s="4" customFormat="1" ht="15" customHeight="1" x14ac:dyDescent="0.25">
      <c r="A78" s="18" t="s">
        <v>15</v>
      </c>
      <c r="B78" s="20" t="s">
        <v>16</v>
      </c>
      <c r="C78" s="17">
        <v>41000</v>
      </c>
      <c r="D78" s="43">
        <v>18786.62</v>
      </c>
      <c r="E78" s="13">
        <f t="shared" si="3"/>
        <v>0.45821024390243897</v>
      </c>
    </row>
    <row r="79" spans="1:5" s="4" customFormat="1" ht="15" customHeight="1" x14ac:dyDescent="0.25">
      <c r="A79" s="18" t="s">
        <v>17</v>
      </c>
      <c r="B79" s="20" t="s">
        <v>18</v>
      </c>
      <c r="C79" s="17">
        <v>93000</v>
      </c>
      <c r="D79" s="43">
        <v>63967.18</v>
      </c>
      <c r="E79" s="13">
        <f t="shared" si="3"/>
        <v>0.68781913978494624</v>
      </c>
    </row>
    <row r="80" spans="1:5" s="4" customFormat="1" ht="15" customHeight="1" x14ac:dyDescent="0.25">
      <c r="A80" s="18" t="s">
        <v>19</v>
      </c>
      <c r="B80" s="20" t="s">
        <v>20</v>
      </c>
      <c r="C80" s="17">
        <v>440000</v>
      </c>
      <c r="D80" s="43">
        <v>234375.57</v>
      </c>
      <c r="E80" s="13">
        <f t="shared" si="3"/>
        <v>0.53267175</v>
      </c>
    </row>
    <row r="81" spans="1:5" s="27" customFormat="1" ht="15" customHeight="1" x14ac:dyDescent="0.2">
      <c r="A81" s="25" t="s">
        <v>25</v>
      </c>
      <c r="B81" s="26" t="s">
        <v>78</v>
      </c>
      <c r="C81" s="23">
        <f>C82+C83+C84+C85+C86+C87+C88+C89+C90+C91</f>
        <v>6905420</v>
      </c>
      <c r="D81" s="51">
        <f>D82+D83+D84+D85+D86+D87+D88+D89+D90+D91</f>
        <v>4959843.8900000006</v>
      </c>
      <c r="E81" s="13">
        <f t="shared" si="3"/>
        <v>0.71825376153803833</v>
      </c>
    </row>
    <row r="82" spans="1:5" s="4" customFormat="1" ht="15" customHeight="1" x14ac:dyDescent="0.25">
      <c r="A82" s="18" t="s">
        <v>5</v>
      </c>
      <c r="B82" s="20" t="s">
        <v>6</v>
      </c>
      <c r="C82" s="17">
        <v>4451600</v>
      </c>
      <c r="D82" s="43">
        <v>3137544.99</v>
      </c>
      <c r="E82" s="13">
        <f t="shared" si="3"/>
        <v>0.70481287402282333</v>
      </c>
    </row>
    <row r="83" spans="1:5" s="4" customFormat="1" ht="15" customHeight="1" x14ac:dyDescent="0.25">
      <c r="A83" s="18" t="s">
        <v>7</v>
      </c>
      <c r="B83" s="20" t="s">
        <v>8</v>
      </c>
      <c r="C83" s="17">
        <v>979370</v>
      </c>
      <c r="D83" s="43">
        <v>691133.14</v>
      </c>
      <c r="E83" s="13">
        <f t="shared" si="3"/>
        <v>0.70569155681713758</v>
      </c>
    </row>
    <row r="84" spans="1:5" s="4" customFormat="1" ht="15" customHeight="1" x14ac:dyDescent="0.25">
      <c r="A84" s="18" t="s">
        <v>9</v>
      </c>
      <c r="B84" s="20" t="s">
        <v>10</v>
      </c>
      <c r="C84" s="17">
        <v>42671</v>
      </c>
      <c r="D84" s="43">
        <v>20025</v>
      </c>
      <c r="E84" s="13">
        <f t="shared" si="3"/>
        <v>0.46928827540952872</v>
      </c>
    </row>
    <row r="85" spans="1:5" s="4" customFormat="1" ht="15" customHeight="1" x14ac:dyDescent="0.25">
      <c r="A85" s="18" t="s">
        <v>27</v>
      </c>
      <c r="B85" s="20" t="s">
        <v>28</v>
      </c>
      <c r="C85" s="17">
        <v>2000</v>
      </c>
      <c r="D85" s="43">
        <v>1999.9</v>
      </c>
      <c r="E85" s="13">
        <f t="shared" si="3"/>
        <v>0.99995000000000001</v>
      </c>
    </row>
    <row r="86" spans="1:5" s="4" customFormat="1" ht="15" customHeight="1" x14ac:dyDescent="0.25">
      <c r="A86" s="18" t="s">
        <v>29</v>
      </c>
      <c r="B86" s="20" t="s">
        <v>30</v>
      </c>
      <c r="C86" s="17">
        <v>514320</v>
      </c>
      <c r="D86" s="43">
        <v>339051.62</v>
      </c>
      <c r="E86" s="13">
        <f t="shared" si="3"/>
        <v>0.65922309068284335</v>
      </c>
    </row>
    <row r="87" spans="1:5" s="4" customFormat="1" ht="15" customHeight="1" x14ac:dyDescent="0.25">
      <c r="A87" s="18" t="s">
        <v>11</v>
      </c>
      <c r="B87" s="20" t="s">
        <v>12</v>
      </c>
      <c r="C87" s="17">
        <v>139749</v>
      </c>
      <c r="D87" s="43">
        <v>80565.81</v>
      </c>
      <c r="E87" s="13">
        <f t="shared" si="3"/>
        <v>0.57650366013352505</v>
      </c>
    </row>
    <row r="88" spans="1:5" s="4" customFormat="1" ht="15" customHeight="1" x14ac:dyDescent="0.25">
      <c r="A88" s="18" t="s">
        <v>13</v>
      </c>
      <c r="B88" s="20" t="s">
        <v>14</v>
      </c>
      <c r="C88" s="17">
        <v>2000</v>
      </c>
      <c r="D88" s="43">
        <v>1180</v>
      </c>
      <c r="E88" s="13">
        <f t="shared" si="3"/>
        <v>0.59</v>
      </c>
    </row>
    <row r="89" spans="1:5" s="4" customFormat="1" ht="15" customHeight="1" x14ac:dyDescent="0.25">
      <c r="A89" s="18" t="s">
        <v>15</v>
      </c>
      <c r="B89" s="20" t="s">
        <v>16</v>
      </c>
      <c r="C89" s="17">
        <v>25000</v>
      </c>
      <c r="D89" s="43">
        <v>15660.69</v>
      </c>
      <c r="E89" s="13">
        <f t="shared" si="3"/>
        <v>0.62642759999999997</v>
      </c>
    </row>
    <row r="90" spans="1:5" s="4" customFormat="1" ht="15" customHeight="1" x14ac:dyDescent="0.25">
      <c r="A90" s="18" t="s">
        <v>17</v>
      </c>
      <c r="B90" s="20" t="s">
        <v>18</v>
      </c>
      <c r="C90" s="17">
        <v>155000</v>
      </c>
      <c r="D90" s="43">
        <v>91147.69</v>
      </c>
      <c r="E90" s="13">
        <f t="shared" si="3"/>
        <v>0.58804961290322577</v>
      </c>
    </row>
    <row r="91" spans="1:5" s="4" customFormat="1" ht="15" customHeight="1" x14ac:dyDescent="0.25">
      <c r="A91" s="18" t="s">
        <v>19</v>
      </c>
      <c r="B91" s="20" t="s">
        <v>20</v>
      </c>
      <c r="C91" s="17">
        <v>593710</v>
      </c>
      <c r="D91" s="43">
        <v>581535.05000000005</v>
      </c>
      <c r="E91" s="13">
        <f t="shared" si="3"/>
        <v>0.97949343955803347</v>
      </c>
    </row>
    <row r="92" spans="1:5" s="27" customFormat="1" ht="15" customHeight="1" x14ac:dyDescent="0.2">
      <c r="A92" s="25" t="s">
        <v>25</v>
      </c>
      <c r="B92" s="26" t="s">
        <v>79</v>
      </c>
      <c r="C92" s="23">
        <f>C93+C94+C95+C96+C97+C98+C99+C100+C101+C102</f>
        <v>4192000</v>
      </c>
      <c r="D92" s="51">
        <f>D93+D94+D95+D96+D97+D98+D99+D100+D101+D102</f>
        <v>2708500.78</v>
      </c>
      <c r="E92" s="13">
        <f t="shared" si="3"/>
        <v>0.64611182729007632</v>
      </c>
    </row>
    <row r="93" spans="1:5" s="4" customFormat="1" ht="15" customHeight="1" x14ac:dyDescent="0.25">
      <c r="A93" s="18" t="s">
        <v>5</v>
      </c>
      <c r="B93" s="20" t="s">
        <v>6</v>
      </c>
      <c r="C93" s="17">
        <v>2580000</v>
      </c>
      <c r="D93" s="43">
        <v>1774328.51</v>
      </c>
      <c r="E93" s="13">
        <f t="shared" si="3"/>
        <v>0.68772422868217054</v>
      </c>
    </row>
    <row r="94" spans="1:5" s="4" customFormat="1" ht="15" customHeight="1" x14ac:dyDescent="0.25">
      <c r="A94" s="18" t="s">
        <v>7</v>
      </c>
      <c r="B94" s="20" t="s">
        <v>8</v>
      </c>
      <c r="C94" s="17">
        <v>567600</v>
      </c>
      <c r="D94" s="43">
        <v>394803</v>
      </c>
      <c r="E94" s="13">
        <f t="shared" si="3"/>
        <v>0.69556553911205077</v>
      </c>
    </row>
    <row r="95" spans="1:5" s="4" customFormat="1" ht="15" customHeight="1" x14ac:dyDescent="0.25">
      <c r="A95" s="18" t="s">
        <v>9</v>
      </c>
      <c r="B95" s="20" t="s">
        <v>10</v>
      </c>
      <c r="C95" s="17">
        <v>90000</v>
      </c>
      <c r="D95" s="43">
        <v>0</v>
      </c>
      <c r="E95" s="13">
        <f t="shared" si="3"/>
        <v>0</v>
      </c>
    </row>
    <row r="96" spans="1:5" s="4" customFormat="1" ht="15" customHeight="1" x14ac:dyDescent="0.25">
      <c r="A96" s="18" t="s">
        <v>27</v>
      </c>
      <c r="B96" s="20" t="s">
        <v>28</v>
      </c>
      <c r="C96" s="17">
        <v>6000</v>
      </c>
      <c r="D96" s="43">
        <v>6000</v>
      </c>
      <c r="E96" s="13">
        <f t="shared" si="3"/>
        <v>1</v>
      </c>
    </row>
    <row r="97" spans="1:5" s="4" customFormat="1" ht="15" customHeight="1" x14ac:dyDescent="0.25">
      <c r="A97" s="18" t="s">
        <v>29</v>
      </c>
      <c r="B97" s="20" t="s">
        <v>30</v>
      </c>
      <c r="C97" s="17">
        <v>350000</v>
      </c>
      <c r="D97" s="43">
        <v>201777.3</v>
      </c>
      <c r="E97" s="13">
        <f t="shared" si="3"/>
        <v>0.57650657142857142</v>
      </c>
    </row>
    <row r="98" spans="1:5" s="4" customFormat="1" ht="15" customHeight="1" x14ac:dyDescent="0.25">
      <c r="A98" s="18" t="s">
        <v>11</v>
      </c>
      <c r="B98" s="20" t="s">
        <v>12</v>
      </c>
      <c r="C98" s="17">
        <v>80000</v>
      </c>
      <c r="D98" s="43">
        <v>42456.22</v>
      </c>
      <c r="E98" s="13">
        <f t="shared" si="3"/>
        <v>0.53070275</v>
      </c>
    </row>
    <row r="99" spans="1:5" s="4" customFormat="1" ht="15" customHeight="1" x14ac:dyDescent="0.25">
      <c r="A99" s="18" t="s">
        <v>13</v>
      </c>
      <c r="B99" s="20" t="s">
        <v>14</v>
      </c>
      <c r="C99" s="17">
        <v>1000</v>
      </c>
      <c r="D99" s="43">
        <v>0</v>
      </c>
      <c r="E99" s="13">
        <f t="shared" si="3"/>
        <v>0</v>
      </c>
    </row>
    <row r="100" spans="1:5" s="4" customFormat="1" ht="15" customHeight="1" x14ac:dyDescent="0.25">
      <c r="A100" s="18" t="s">
        <v>15</v>
      </c>
      <c r="B100" s="20" t="s">
        <v>16</v>
      </c>
      <c r="C100" s="17">
        <v>12400</v>
      </c>
      <c r="D100" s="43">
        <v>5764.66</v>
      </c>
      <c r="E100" s="13">
        <f t="shared" si="3"/>
        <v>0.46489193548387098</v>
      </c>
    </row>
    <row r="101" spans="1:5" s="4" customFormat="1" ht="15" customHeight="1" x14ac:dyDescent="0.25">
      <c r="A101" s="18" t="s">
        <v>17</v>
      </c>
      <c r="B101" s="20" t="s">
        <v>18</v>
      </c>
      <c r="C101" s="17">
        <v>160000</v>
      </c>
      <c r="D101" s="43">
        <v>80211.06</v>
      </c>
      <c r="E101" s="13">
        <f t="shared" si="3"/>
        <v>0.50131912499999998</v>
      </c>
    </row>
    <row r="102" spans="1:5" s="4" customFormat="1" ht="15" customHeight="1" x14ac:dyDescent="0.25">
      <c r="A102" s="18" t="s">
        <v>19</v>
      </c>
      <c r="B102" s="20" t="s">
        <v>20</v>
      </c>
      <c r="C102" s="17">
        <v>345000</v>
      </c>
      <c r="D102" s="43">
        <v>203160.03</v>
      </c>
      <c r="E102" s="13">
        <f t="shared" si="3"/>
        <v>0.58886965217391307</v>
      </c>
    </row>
    <row r="103" spans="1:5" s="4" customFormat="1" ht="57" customHeight="1" x14ac:dyDescent="0.25">
      <c r="A103" s="9" t="s">
        <v>31</v>
      </c>
      <c r="B103" s="21" t="s">
        <v>32</v>
      </c>
      <c r="C103" s="23">
        <f>C104</f>
        <v>43050</v>
      </c>
      <c r="D103" s="51">
        <f>D104</f>
        <v>43050</v>
      </c>
      <c r="E103" s="13">
        <f t="shared" si="3"/>
        <v>1</v>
      </c>
    </row>
    <row r="104" spans="1:5" s="4" customFormat="1" ht="30.75" customHeight="1" x14ac:dyDescent="0.25">
      <c r="A104" s="8" t="s">
        <v>21</v>
      </c>
      <c r="B104" s="11" t="s">
        <v>22</v>
      </c>
      <c r="C104" s="24">
        <v>43050</v>
      </c>
      <c r="D104" s="43">
        <v>43050</v>
      </c>
      <c r="E104" s="13">
        <f t="shared" si="3"/>
        <v>1</v>
      </c>
    </row>
    <row r="105" spans="1:5" s="4" customFormat="1" ht="15" customHeight="1" x14ac:dyDescent="0.25">
      <c r="A105" s="9" t="s">
        <v>33</v>
      </c>
      <c r="B105" s="21" t="s">
        <v>34</v>
      </c>
      <c r="C105" s="23">
        <f>C106</f>
        <v>2210000</v>
      </c>
      <c r="D105" s="51">
        <f>D106</f>
        <v>1222450</v>
      </c>
      <c r="E105" s="13">
        <f t="shared" si="3"/>
        <v>0.55314479638009051</v>
      </c>
    </row>
    <row r="106" spans="1:5" s="4" customFormat="1" ht="15" customHeight="1" x14ac:dyDescent="0.25">
      <c r="A106" s="8" t="s">
        <v>35</v>
      </c>
      <c r="B106" s="11" t="s">
        <v>36</v>
      </c>
      <c r="C106" s="24">
        <v>2210000</v>
      </c>
      <c r="D106" s="43">
        <v>1222450</v>
      </c>
      <c r="E106" s="13">
        <f t="shared" si="3"/>
        <v>0.55314479638009051</v>
      </c>
    </row>
    <row r="107" spans="1:5" s="4" customFormat="1" ht="15" customHeight="1" x14ac:dyDescent="0.25">
      <c r="A107" s="9" t="s">
        <v>37</v>
      </c>
      <c r="B107" s="21" t="s">
        <v>38</v>
      </c>
      <c r="C107" s="23">
        <f>C108+C109</f>
        <v>161950</v>
      </c>
      <c r="D107" s="51">
        <f>D108+D109</f>
        <v>17472</v>
      </c>
      <c r="E107" s="13">
        <f t="shared" si="3"/>
        <v>0.10788514973757332</v>
      </c>
    </row>
    <row r="108" spans="1:5" s="4" customFormat="1" ht="15" customHeight="1" x14ac:dyDescent="0.25">
      <c r="A108" s="8" t="s">
        <v>11</v>
      </c>
      <c r="B108" s="11" t="s">
        <v>12</v>
      </c>
      <c r="C108" s="24">
        <v>159000</v>
      </c>
      <c r="D108" s="43">
        <v>17472</v>
      </c>
      <c r="E108" s="13">
        <f t="shared" si="3"/>
        <v>0.10988679245283019</v>
      </c>
    </row>
    <row r="109" spans="1:5" s="4" customFormat="1" ht="30" customHeight="1" x14ac:dyDescent="0.25">
      <c r="A109" s="8" t="s">
        <v>21</v>
      </c>
      <c r="B109" s="11" t="s">
        <v>22</v>
      </c>
      <c r="C109" s="24">
        <v>2950</v>
      </c>
      <c r="D109" s="43">
        <v>0</v>
      </c>
      <c r="E109" s="13">
        <f t="shared" si="3"/>
        <v>0</v>
      </c>
    </row>
    <row r="110" spans="1:5" s="4" customFormat="1" ht="29.25" customHeight="1" x14ac:dyDescent="0.25">
      <c r="A110" s="9" t="s">
        <v>39</v>
      </c>
      <c r="B110" s="21" t="s">
        <v>40</v>
      </c>
      <c r="C110" s="23">
        <f>C111</f>
        <v>100000</v>
      </c>
      <c r="D110" s="51">
        <f>D111</f>
        <v>0</v>
      </c>
      <c r="E110" s="13">
        <f t="shared" si="3"/>
        <v>0</v>
      </c>
    </row>
    <row r="111" spans="1:5" s="4" customFormat="1" ht="14.25" customHeight="1" x14ac:dyDescent="0.25">
      <c r="A111" s="8" t="s">
        <v>41</v>
      </c>
      <c r="B111" s="11" t="s">
        <v>42</v>
      </c>
      <c r="C111" s="24">
        <v>100000</v>
      </c>
      <c r="D111" s="43">
        <v>0</v>
      </c>
      <c r="E111" s="13">
        <f t="shared" si="3"/>
        <v>0</v>
      </c>
    </row>
    <row r="112" spans="1:5" s="4" customFormat="1" ht="14.25" customHeight="1" x14ac:dyDescent="0.25">
      <c r="A112" s="9" t="s">
        <v>43</v>
      </c>
      <c r="B112" s="21" t="s">
        <v>44</v>
      </c>
      <c r="C112" s="23">
        <f>C113+C114+C115+C116+C117+C118</f>
        <v>1579900</v>
      </c>
      <c r="D112" s="51">
        <f>D113+D114+D115+D116+D117+D118</f>
        <v>1272574.8399999999</v>
      </c>
      <c r="E112" s="13">
        <f t="shared" si="3"/>
        <v>0.80547809355022459</v>
      </c>
    </row>
    <row r="113" spans="1:5" s="4" customFormat="1" ht="15" customHeight="1" x14ac:dyDescent="0.25">
      <c r="A113" s="8" t="s">
        <v>5</v>
      </c>
      <c r="B113" s="11" t="s">
        <v>6</v>
      </c>
      <c r="C113" s="17">
        <v>1075890</v>
      </c>
      <c r="D113" s="43">
        <v>965821.07</v>
      </c>
      <c r="E113" s="13">
        <f t="shared" si="3"/>
        <v>0.89769499670040609</v>
      </c>
    </row>
    <row r="114" spans="1:5" s="4" customFormat="1" ht="15" customHeight="1" x14ac:dyDescent="0.25">
      <c r="A114" s="8" t="s">
        <v>7</v>
      </c>
      <c r="B114" s="11" t="s">
        <v>8</v>
      </c>
      <c r="C114" s="17">
        <v>236940</v>
      </c>
      <c r="D114" s="43">
        <v>206009.60000000001</v>
      </c>
      <c r="E114" s="13">
        <f t="shared" si="3"/>
        <v>0.86945893475141389</v>
      </c>
    </row>
    <row r="115" spans="1:5" s="4" customFormat="1" ht="15" customHeight="1" x14ac:dyDescent="0.25">
      <c r="A115" s="8" t="s">
        <v>11</v>
      </c>
      <c r="B115" s="11" t="s">
        <v>12</v>
      </c>
      <c r="C115" s="17">
        <v>4270</v>
      </c>
      <c r="D115" s="43">
        <v>2257.06</v>
      </c>
      <c r="E115" s="13">
        <f t="shared" si="3"/>
        <v>0.52858548009367678</v>
      </c>
    </row>
    <row r="116" spans="1:5" s="4" customFormat="1" ht="15" customHeight="1" x14ac:dyDescent="0.25">
      <c r="A116" s="8" t="s">
        <v>15</v>
      </c>
      <c r="B116" s="11" t="s">
        <v>16</v>
      </c>
      <c r="C116" s="17">
        <v>2400</v>
      </c>
      <c r="D116" s="43">
        <v>986.63</v>
      </c>
      <c r="E116" s="13">
        <f t="shared" si="3"/>
        <v>0.41109583333333333</v>
      </c>
    </row>
    <row r="117" spans="1:5" s="4" customFormat="1" ht="15" customHeight="1" x14ac:dyDescent="0.25">
      <c r="A117" s="8" t="s">
        <v>17</v>
      </c>
      <c r="B117" s="11" t="s">
        <v>18</v>
      </c>
      <c r="C117" s="17">
        <v>110400</v>
      </c>
      <c r="D117" s="43">
        <v>0</v>
      </c>
      <c r="E117" s="13">
        <f t="shared" si="3"/>
        <v>0</v>
      </c>
    </row>
    <row r="118" spans="1:5" s="4" customFormat="1" ht="15" customHeight="1" x14ac:dyDescent="0.25">
      <c r="A118" s="8" t="s">
        <v>45</v>
      </c>
      <c r="B118" s="11" t="s">
        <v>46</v>
      </c>
      <c r="C118" s="17">
        <v>150000</v>
      </c>
      <c r="D118" s="43">
        <v>97500.479999999996</v>
      </c>
      <c r="E118" s="13">
        <f t="shared" si="3"/>
        <v>0.6500032</v>
      </c>
    </row>
    <row r="119" spans="1:5" s="4" customFormat="1" ht="15" customHeight="1" x14ac:dyDescent="0.25">
      <c r="A119" s="9" t="s">
        <v>47</v>
      </c>
      <c r="B119" s="21" t="s">
        <v>48</v>
      </c>
      <c r="C119" s="23">
        <f>C120+C121+C122</f>
        <v>1109030</v>
      </c>
      <c r="D119" s="51">
        <f>D120+D121+D122</f>
        <v>481813.16000000003</v>
      </c>
      <c r="E119" s="13">
        <f t="shared" si="3"/>
        <v>0.43444556053488187</v>
      </c>
    </row>
    <row r="120" spans="1:5" s="4" customFormat="1" ht="15" customHeight="1" x14ac:dyDescent="0.25">
      <c r="A120" s="8" t="s">
        <v>9</v>
      </c>
      <c r="B120" s="11" t="s">
        <v>10</v>
      </c>
      <c r="C120" s="17">
        <v>411030</v>
      </c>
      <c r="D120" s="43">
        <v>120763.16</v>
      </c>
      <c r="E120" s="13">
        <f t="shared" si="3"/>
        <v>0.29380619419507092</v>
      </c>
    </row>
    <row r="121" spans="1:5" s="4" customFormat="1" ht="15" customHeight="1" x14ac:dyDescent="0.25">
      <c r="A121" s="8" t="s">
        <v>11</v>
      </c>
      <c r="B121" s="11" t="s">
        <v>12</v>
      </c>
      <c r="C121" s="17">
        <v>23000</v>
      </c>
      <c r="D121" s="43">
        <v>2400</v>
      </c>
      <c r="E121" s="13">
        <f t="shared" si="3"/>
        <v>0.10434782608695652</v>
      </c>
    </row>
    <row r="122" spans="1:5" s="4" customFormat="1" ht="28.5" customHeight="1" x14ac:dyDescent="0.25">
      <c r="A122" s="8" t="s">
        <v>21</v>
      </c>
      <c r="B122" s="11" t="s">
        <v>22</v>
      </c>
      <c r="C122" s="17">
        <v>675000</v>
      </c>
      <c r="D122" s="43">
        <v>358650</v>
      </c>
      <c r="E122" s="13">
        <f t="shared" si="3"/>
        <v>0.53133333333333332</v>
      </c>
    </row>
    <row r="123" spans="1:5" s="4" customFormat="1" ht="30" customHeight="1" x14ac:dyDescent="0.25">
      <c r="A123" s="9" t="s">
        <v>49</v>
      </c>
      <c r="B123" s="21" t="s">
        <v>50</v>
      </c>
      <c r="C123" s="23">
        <f>C124</f>
        <v>140000</v>
      </c>
      <c r="D123" s="51">
        <f>D124</f>
        <v>76000</v>
      </c>
      <c r="E123" s="13">
        <f t="shared" si="3"/>
        <v>0.54285714285714282</v>
      </c>
    </row>
    <row r="124" spans="1:5" s="4" customFormat="1" ht="28.5" customHeight="1" x14ac:dyDescent="0.25">
      <c r="A124" s="8" t="s">
        <v>21</v>
      </c>
      <c r="B124" s="11" t="s">
        <v>22</v>
      </c>
      <c r="C124" s="24">
        <v>140000</v>
      </c>
      <c r="D124" s="43">
        <v>76000</v>
      </c>
      <c r="E124" s="13">
        <f t="shared" si="3"/>
        <v>0.54285714285714282</v>
      </c>
    </row>
    <row r="125" spans="1:5" s="4" customFormat="1" ht="29.25" customHeight="1" x14ac:dyDescent="0.25">
      <c r="A125" s="9" t="s">
        <v>51</v>
      </c>
      <c r="B125" s="21" t="s">
        <v>52</v>
      </c>
      <c r="C125" s="23">
        <f>C126+C127</f>
        <v>1429529</v>
      </c>
      <c r="D125" s="51">
        <f>D126+D127</f>
        <v>1050441.23</v>
      </c>
      <c r="E125" s="13">
        <f t="shared" si="3"/>
        <v>0.73481631362497712</v>
      </c>
    </row>
    <row r="126" spans="1:5" s="4" customFormat="1" ht="15" customHeight="1" x14ac:dyDescent="0.25">
      <c r="A126" s="8" t="s">
        <v>9</v>
      </c>
      <c r="B126" s="11" t="s">
        <v>10</v>
      </c>
      <c r="C126" s="17">
        <v>340000</v>
      </c>
      <c r="D126" s="43">
        <v>236039.13</v>
      </c>
      <c r="E126" s="13">
        <f t="shared" si="3"/>
        <v>0.69423273529411766</v>
      </c>
    </row>
    <row r="127" spans="1:5" s="4" customFormat="1" ht="31.5" customHeight="1" x14ac:dyDescent="0.25">
      <c r="A127" s="8" t="s">
        <v>41</v>
      </c>
      <c r="B127" s="11" t="s">
        <v>80</v>
      </c>
      <c r="C127" s="17">
        <v>1089529</v>
      </c>
      <c r="D127" s="43">
        <v>814402.1</v>
      </c>
      <c r="E127" s="13">
        <f t="shared" si="3"/>
        <v>0.74748088394159307</v>
      </c>
    </row>
    <row r="128" spans="1:5" s="4" customFormat="1" ht="27.75" customHeight="1" x14ac:dyDescent="0.25">
      <c r="A128" s="9" t="s">
        <v>53</v>
      </c>
      <c r="B128" s="21" t="s">
        <v>54</v>
      </c>
      <c r="C128" s="23">
        <f>C129+C130+C131</f>
        <v>7125300</v>
      </c>
      <c r="D128" s="51">
        <f>D129+D130+D131</f>
        <v>6907124.0499999998</v>
      </c>
      <c r="E128" s="13">
        <f t="shared" si="3"/>
        <v>0.96938010329389634</v>
      </c>
    </row>
    <row r="129" spans="1:5" s="4" customFormat="1" ht="30" customHeight="1" x14ac:dyDescent="0.25">
      <c r="A129" s="8" t="s">
        <v>41</v>
      </c>
      <c r="B129" s="28" t="s">
        <v>81</v>
      </c>
      <c r="C129" s="17">
        <v>4505600</v>
      </c>
      <c r="D129" s="43">
        <v>4505600</v>
      </c>
      <c r="E129" s="13">
        <f t="shared" si="3"/>
        <v>1</v>
      </c>
    </row>
    <row r="130" spans="1:5" s="4" customFormat="1" ht="30" customHeight="1" x14ac:dyDescent="0.25">
      <c r="A130" s="8" t="s">
        <v>41</v>
      </c>
      <c r="B130" s="28" t="s">
        <v>82</v>
      </c>
      <c r="C130" s="17">
        <v>2607700</v>
      </c>
      <c r="D130" s="43">
        <v>2389524.0499999998</v>
      </c>
      <c r="E130" s="13">
        <f t="shared" si="3"/>
        <v>0.91633395329217315</v>
      </c>
    </row>
    <row r="131" spans="1:5" s="4" customFormat="1" ht="30" customHeight="1" x14ac:dyDescent="0.25">
      <c r="A131" s="8" t="s">
        <v>41</v>
      </c>
      <c r="B131" s="28" t="s">
        <v>83</v>
      </c>
      <c r="C131" s="17">
        <v>12000</v>
      </c>
      <c r="D131" s="43">
        <v>12000</v>
      </c>
      <c r="E131" s="13">
        <f t="shared" si="3"/>
        <v>1</v>
      </c>
    </row>
    <row r="132" spans="1:5" s="4" customFormat="1" ht="28.5" customHeight="1" x14ac:dyDescent="0.25">
      <c r="A132" s="9" t="s">
        <v>55</v>
      </c>
      <c r="B132" s="21" t="s">
        <v>56</v>
      </c>
      <c r="C132" s="23">
        <f>C133</f>
        <v>810000</v>
      </c>
      <c r="D132" s="51">
        <f>D133</f>
        <v>440212.44</v>
      </c>
      <c r="E132" s="13">
        <f t="shared" si="3"/>
        <v>0.54347214814814815</v>
      </c>
    </row>
    <row r="133" spans="1:5" s="4" customFormat="1" ht="15" customHeight="1" x14ac:dyDescent="0.25">
      <c r="A133" s="8" t="s">
        <v>41</v>
      </c>
      <c r="B133" s="11" t="s">
        <v>42</v>
      </c>
      <c r="C133" s="24">
        <v>810000</v>
      </c>
      <c r="D133" s="43">
        <v>440212.44</v>
      </c>
      <c r="E133" s="13">
        <f t="shared" ref="E133:E149" si="4">D133/C133</f>
        <v>0.54347214814814815</v>
      </c>
    </row>
    <row r="134" spans="1:5" s="4" customFormat="1" ht="15.75" customHeight="1" x14ac:dyDescent="0.25">
      <c r="A134" s="9" t="s">
        <v>57</v>
      </c>
      <c r="B134" s="21" t="s">
        <v>58</v>
      </c>
      <c r="C134" s="23">
        <f>C135+C136+C137</f>
        <v>15764300</v>
      </c>
      <c r="D134" s="51">
        <f>D135+D136+D137</f>
        <v>13876764.09</v>
      </c>
      <c r="E134" s="13">
        <f t="shared" si="4"/>
        <v>0.88026516178961323</v>
      </c>
    </row>
    <row r="135" spans="1:5" s="4" customFormat="1" ht="15" customHeight="1" x14ac:dyDescent="0.25">
      <c r="A135" s="8" t="s">
        <v>17</v>
      </c>
      <c r="B135" s="11" t="s">
        <v>18</v>
      </c>
      <c r="C135" s="17">
        <v>3000000</v>
      </c>
      <c r="D135" s="43">
        <v>2634685.1</v>
      </c>
      <c r="E135" s="13">
        <f t="shared" si="4"/>
        <v>0.8782283666666667</v>
      </c>
    </row>
    <row r="136" spans="1:5" s="4" customFormat="1" ht="30" customHeight="1" x14ac:dyDescent="0.25">
      <c r="A136" s="8" t="s">
        <v>41</v>
      </c>
      <c r="B136" s="11" t="s">
        <v>84</v>
      </c>
      <c r="C136" s="17">
        <v>12414300</v>
      </c>
      <c r="D136" s="43">
        <v>10896114.99</v>
      </c>
      <c r="E136" s="13">
        <f t="shared" si="4"/>
        <v>0.87770675672410048</v>
      </c>
    </row>
    <row r="137" spans="1:5" s="4" customFormat="1" ht="30" customHeight="1" x14ac:dyDescent="0.25">
      <c r="A137" s="8" t="s">
        <v>41</v>
      </c>
      <c r="B137" s="11" t="s">
        <v>85</v>
      </c>
      <c r="C137" s="17">
        <v>350000</v>
      </c>
      <c r="D137" s="43">
        <v>345964</v>
      </c>
      <c r="E137" s="13">
        <f t="shared" si="4"/>
        <v>0.98846857142857147</v>
      </c>
    </row>
    <row r="138" spans="1:5" s="4" customFormat="1" ht="15" customHeight="1" x14ac:dyDescent="0.25">
      <c r="A138" s="9" t="s">
        <v>59</v>
      </c>
      <c r="B138" s="21" t="s">
        <v>60</v>
      </c>
      <c r="C138" s="23">
        <f>C139</f>
        <v>10000</v>
      </c>
      <c r="D138" s="51">
        <f>D139</f>
        <v>0</v>
      </c>
      <c r="E138" s="13">
        <f t="shared" si="4"/>
        <v>0</v>
      </c>
    </row>
    <row r="139" spans="1:5" s="4" customFormat="1" ht="15" customHeight="1" x14ac:dyDescent="0.25">
      <c r="A139" s="8" t="s">
        <v>41</v>
      </c>
      <c r="B139" s="11" t="s">
        <v>42</v>
      </c>
      <c r="C139" s="24">
        <v>10000</v>
      </c>
      <c r="D139" s="43">
        <v>0</v>
      </c>
      <c r="E139" s="13">
        <f t="shared" si="4"/>
        <v>0</v>
      </c>
    </row>
    <row r="140" spans="1:5" s="4" customFormat="1" ht="15" customHeight="1" x14ac:dyDescent="0.25">
      <c r="A140" s="9" t="s">
        <v>61</v>
      </c>
      <c r="B140" s="21" t="s">
        <v>62</v>
      </c>
      <c r="C140" s="23">
        <f>C141</f>
        <v>655000</v>
      </c>
      <c r="D140" s="51">
        <f>D141</f>
        <v>488888.62</v>
      </c>
      <c r="E140" s="13">
        <f t="shared" si="4"/>
        <v>0.74639483969465648</v>
      </c>
    </row>
    <row r="141" spans="1:5" s="4" customFormat="1" ht="15" customHeight="1" x14ac:dyDescent="0.25">
      <c r="A141" s="8" t="s">
        <v>41</v>
      </c>
      <c r="B141" s="11" t="s">
        <v>42</v>
      </c>
      <c r="C141" s="24">
        <v>655000</v>
      </c>
      <c r="D141" s="43">
        <v>488888.62</v>
      </c>
      <c r="E141" s="13">
        <f t="shared" si="4"/>
        <v>0.74639483969465648</v>
      </c>
    </row>
    <row r="142" spans="1:5" s="4" customFormat="1" ht="15" customHeight="1" x14ac:dyDescent="0.25">
      <c r="A142" s="9" t="s">
        <v>63</v>
      </c>
      <c r="B142" s="21" t="s">
        <v>64</v>
      </c>
      <c r="C142" s="23">
        <f>C143</f>
        <v>64654</v>
      </c>
      <c r="D142" s="51">
        <f>D143</f>
        <v>0</v>
      </c>
      <c r="E142" s="13">
        <f t="shared" si="4"/>
        <v>0</v>
      </c>
    </row>
    <row r="143" spans="1:5" s="4" customFormat="1" ht="15" customHeight="1" x14ac:dyDescent="0.25">
      <c r="A143" s="8" t="s">
        <v>9</v>
      </c>
      <c r="B143" s="11" t="s">
        <v>10</v>
      </c>
      <c r="C143" s="24">
        <v>64654</v>
      </c>
      <c r="D143" s="43">
        <v>0</v>
      </c>
      <c r="E143" s="13">
        <f t="shared" si="4"/>
        <v>0</v>
      </c>
    </row>
    <row r="144" spans="1:5" s="4" customFormat="1" ht="15" customHeight="1" x14ac:dyDescent="0.25">
      <c r="A144" s="9" t="s">
        <v>65</v>
      </c>
      <c r="B144" s="21" t="s">
        <v>38</v>
      </c>
      <c r="C144" s="23">
        <f>C145+C146+C147+C148</f>
        <v>3076700</v>
      </c>
      <c r="D144" s="51">
        <f>D145+D146+D147+D148</f>
        <v>1452462.15</v>
      </c>
      <c r="E144" s="13">
        <f t="shared" si="4"/>
        <v>0.4720844248708031</v>
      </c>
    </row>
    <row r="145" spans="1:5" s="4" customFormat="1" ht="15" customHeight="1" x14ac:dyDescent="0.25">
      <c r="A145" s="8" t="s">
        <v>9</v>
      </c>
      <c r="B145" s="11" t="s">
        <v>10</v>
      </c>
      <c r="C145" s="17">
        <v>550000</v>
      </c>
      <c r="D145" s="43">
        <v>98892.02</v>
      </c>
      <c r="E145" s="13">
        <f t="shared" si="4"/>
        <v>0.17980367272727274</v>
      </c>
    </row>
    <row r="146" spans="1:5" s="4" customFormat="1" ht="15" customHeight="1" x14ac:dyDescent="0.25">
      <c r="A146" s="8" t="s">
        <v>11</v>
      </c>
      <c r="B146" s="11" t="s">
        <v>12</v>
      </c>
      <c r="C146" s="17">
        <v>926700</v>
      </c>
      <c r="D146" s="43">
        <v>172462.13</v>
      </c>
      <c r="E146" s="13">
        <f t="shared" si="4"/>
        <v>0.18610351785906981</v>
      </c>
    </row>
    <row r="147" spans="1:5" s="4" customFormat="1" ht="29.25" customHeight="1" x14ac:dyDescent="0.25">
      <c r="A147" s="8" t="s">
        <v>21</v>
      </c>
      <c r="B147" s="11" t="s">
        <v>22</v>
      </c>
      <c r="C147" s="17">
        <v>200000</v>
      </c>
      <c r="D147" s="43">
        <v>100000</v>
      </c>
      <c r="E147" s="13">
        <f t="shared" si="4"/>
        <v>0.5</v>
      </c>
    </row>
    <row r="148" spans="1:5" s="4" customFormat="1" ht="30.75" customHeight="1" x14ac:dyDescent="0.25">
      <c r="A148" s="8" t="s">
        <v>41</v>
      </c>
      <c r="B148" s="11" t="s">
        <v>86</v>
      </c>
      <c r="C148" s="17">
        <v>1400000</v>
      </c>
      <c r="D148" s="43">
        <v>1081108</v>
      </c>
      <c r="E148" s="13">
        <f t="shared" si="4"/>
        <v>0.77222000000000002</v>
      </c>
    </row>
    <row r="149" spans="1:5" s="32" customFormat="1" ht="17.25" customHeight="1" x14ac:dyDescent="0.25">
      <c r="A149" s="29" t="s">
        <v>66</v>
      </c>
      <c r="B149" s="30" t="s">
        <v>67</v>
      </c>
      <c r="C149" s="31">
        <f>C4+C15+C103+C105+C107+C110+C112+C119+C123+C125+C128+C132+C134+C138+C140+C142+C144</f>
        <v>82233760</v>
      </c>
      <c r="D149" s="53">
        <f>D4+D15+D103+D105+D107+D110+D112+D119+D123+D125+D128+D132+D134+D138+D140+D142+D144</f>
        <v>60989201.479999989</v>
      </c>
      <c r="E149" s="13">
        <f t="shared" si="4"/>
        <v>0.74165648609524837</v>
      </c>
    </row>
    <row r="150" spans="1:5" s="6" customFormat="1" ht="15.75" x14ac:dyDescent="0.25">
      <c r="A150" s="48"/>
      <c r="B150" s="48"/>
      <c r="C150" s="47"/>
      <c r="D150" s="47"/>
      <c r="E150" s="14"/>
    </row>
    <row r="151" spans="1:5" ht="17.25" customHeight="1" x14ac:dyDescent="0.25">
      <c r="A151" s="46" t="s">
        <v>68</v>
      </c>
      <c r="B151" s="46"/>
      <c r="C151" s="49" t="s">
        <v>87</v>
      </c>
      <c r="D151" s="49"/>
    </row>
  </sheetData>
  <mergeCells count="6">
    <mergeCell ref="A1:E1"/>
    <mergeCell ref="A2:E2"/>
    <mergeCell ref="A150:B150"/>
    <mergeCell ref="C150:D150"/>
    <mergeCell ref="A151:B151"/>
    <mergeCell ref="C151:D151"/>
  </mergeCells>
  <pageMargins left="0.25" right="0.30694444444444446" top="0.25" bottom="0.25" header="0.3" footer="0.3"/>
  <pageSetup paperSize="9" scale="99" fitToHeight="1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51"/>
  <sheetViews>
    <sheetView showGridLines="0" tabSelected="1" zoomScaleNormal="100" workbookViewId="0">
      <selection activeCell="F25" sqref="F25"/>
    </sheetView>
  </sheetViews>
  <sheetFormatPr defaultRowHeight="12.75" x14ac:dyDescent="0.2"/>
  <cols>
    <col min="1" max="1" width="7.7109375" style="10" customWidth="1"/>
    <col min="2" max="2" width="66.7109375" customWidth="1"/>
    <col min="3" max="3" width="18.42578125" customWidth="1"/>
    <col min="4" max="4" width="18" style="54" customWidth="1"/>
    <col min="5" max="5" width="12.42578125" style="15" customWidth="1"/>
  </cols>
  <sheetData>
    <row r="1" spans="1:5" s="1" customFormat="1" ht="19.5" customHeight="1" x14ac:dyDescent="0.3">
      <c r="A1" s="44" t="s">
        <v>69</v>
      </c>
      <c r="B1" s="44"/>
      <c r="C1" s="44"/>
      <c r="D1" s="44"/>
      <c r="E1" s="44"/>
    </row>
    <row r="2" spans="1:5" s="1" customFormat="1" ht="18" customHeight="1" x14ac:dyDescent="0.3">
      <c r="A2" s="45" t="s">
        <v>0</v>
      </c>
      <c r="B2" s="45"/>
      <c r="C2" s="45"/>
      <c r="D2" s="45"/>
      <c r="E2" s="45"/>
    </row>
    <row r="3" spans="1:5" s="5" customFormat="1" ht="46.5" customHeight="1" x14ac:dyDescent="0.25">
      <c r="A3" s="2" t="s">
        <v>1</v>
      </c>
      <c r="B3" s="2" t="s">
        <v>2</v>
      </c>
      <c r="C3" s="2" t="s">
        <v>70</v>
      </c>
      <c r="D3" s="52" t="s">
        <v>71</v>
      </c>
      <c r="E3" s="12" t="s">
        <v>72</v>
      </c>
    </row>
    <row r="4" spans="1:5" s="4" customFormat="1" ht="42" customHeight="1" x14ac:dyDescent="0.25">
      <c r="A4" s="7" t="s">
        <v>3</v>
      </c>
      <c r="B4" s="21" t="s">
        <v>4</v>
      </c>
      <c r="C4" s="23">
        <f>C5+C6+C7+C8+C9+C10+C11+C12+C13+C14</f>
        <v>14629156</v>
      </c>
      <c r="D4" s="51">
        <f>D5+D6+D7+D8+D9+D10+D11+D12+D13+D14</f>
        <v>9524032.6900000051</v>
      </c>
      <c r="E4" s="13">
        <f>D4/C4</f>
        <v>0.65103090636260941</v>
      </c>
    </row>
    <row r="5" spans="1:5" s="4" customFormat="1" ht="15" customHeight="1" x14ac:dyDescent="0.25">
      <c r="A5" s="8" t="s">
        <v>5</v>
      </c>
      <c r="B5" s="11" t="s">
        <v>6</v>
      </c>
      <c r="C5" s="17">
        <v>9354800</v>
      </c>
      <c r="D5" s="50">
        <v>6494224.3600000003</v>
      </c>
      <c r="E5" s="13">
        <f t="shared" ref="E5:E68" si="0">D5/C5</f>
        <v>0.6942130628126737</v>
      </c>
    </row>
    <row r="6" spans="1:5" s="4" customFormat="1" ht="15" customHeight="1" x14ac:dyDescent="0.25">
      <c r="A6" s="8" t="s">
        <v>7</v>
      </c>
      <c r="B6" s="11" t="s">
        <v>8</v>
      </c>
      <c r="C6" s="17">
        <v>2058200</v>
      </c>
      <c r="D6" s="50">
        <v>1454069.83</v>
      </c>
      <c r="E6" s="13">
        <f t="shared" si="0"/>
        <v>0.70647645029637551</v>
      </c>
    </row>
    <row r="7" spans="1:5" s="4" customFormat="1" ht="15" customHeight="1" x14ac:dyDescent="0.25">
      <c r="A7" s="8" t="s">
        <v>9</v>
      </c>
      <c r="B7" s="11" t="s">
        <v>10</v>
      </c>
      <c r="C7" s="17">
        <v>1174156</v>
      </c>
      <c r="D7" s="50">
        <v>810160.27</v>
      </c>
      <c r="E7" s="13">
        <f t="shared" si="0"/>
        <v>0.68999372315092711</v>
      </c>
    </row>
    <row r="8" spans="1:5" s="4" customFormat="1" ht="15" customHeight="1" x14ac:dyDescent="0.25">
      <c r="A8" s="8" t="s">
        <v>11</v>
      </c>
      <c r="B8" s="11" t="s">
        <v>12</v>
      </c>
      <c r="C8" s="17">
        <v>642200</v>
      </c>
      <c r="D8" s="50">
        <v>337494.22</v>
      </c>
      <c r="E8" s="13">
        <f t="shared" si="0"/>
        <v>0.52552821550918716</v>
      </c>
    </row>
    <row r="9" spans="1:5" s="4" customFormat="1" ht="15" customHeight="1" x14ac:dyDescent="0.25">
      <c r="A9" s="8" t="s">
        <v>13</v>
      </c>
      <c r="B9" s="11" t="s">
        <v>14</v>
      </c>
      <c r="C9" s="17">
        <v>10000</v>
      </c>
      <c r="D9" s="50">
        <v>8890.48</v>
      </c>
      <c r="E9" s="13">
        <f t="shared" si="0"/>
        <v>0.88904799999999995</v>
      </c>
    </row>
    <row r="10" spans="1:5" s="4" customFormat="1" ht="15" customHeight="1" x14ac:dyDescent="0.25">
      <c r="A10" s="8" t="s">
        <v>15</v>
      </c>
      <c r="B10" s="11" t="s">
        <v>16</v>
      </c>
      <c r="C10" s="17">
        <v>12000</v>
      </c>
      <c r="D10" s="50">
        <v>2260.96</v>
      </c>
      <c r="E10" s="13">
        <f t="shared" si="0"/>
        <v>0.18841333333333335</v>
      </c>
    </row>
    <row r="11" spans="1:5" s="4" customFormat="1" ht="15" customHeight="1" x14ac:dyDescent="0.25">
      <c r="A11" s="8" t="s">
        <v>17</v>
      </c>
      <c r="B11" s="11" t="s">
        <v>18</v>
      </c>
      <c r="C11" s="17">
        <v>600000</v>
      </c>
      <c r="D11" s="50">
        <v>124304.97</v>
      </c>
      <c r="E11" s="13">
        <f t="shared" si="0"/>
        <v>0.20717495</v>
      </c>
    </row>
    <row r="12" spans="1:5" s="4" customFormat="1" ht="15" customHeight="1" x14ac:dyDescent="0.25">
      <c r="A12" s="8" t="s">
        <v>19</v>
      </c>
      <c r="B12" s="11" t="s">
        <v>20</v>
      </c>
      <c r="C12" s="17">
        <v>600000</v>
      </c>
      <c r="D12" s="50">
        <v>194332.88</v>
      </c>
      <c r="E12" s="13">
        <f t="shared" si="0"/>
        <v>0.32388813333333333</v>
      </c>
    </row>
    <row r="13" spans="1:5" s="4" customFormat="1" ht="27.75" customHeight="1" x14ac:dyDescent="0.25">
      <c r="A13" s="8" t="s">
        <v>21</v>
      </c>
      <c r="B13" s="11" t="s">
        <v>22</v>
      </c>
      <c r="C13" s="17">
        <v>17800</v>
      </c>
      <c r="D13" s="50">
        <v>7800</v>
      </c>
      <c r="E13" s="13">
        <f t="shared" si="0"/>
        <v>0.43820224719101125</v>
      </c>
    </row>
    <row r="14" spans="1:5" s="4" customFormat="1" ht="15" customHeight="1" x14ac:dyDescent="0.25">
      <c r="A14" s="8" t="s">
        <v>23</v>
      </c>
      <c r="B14" s="11" t="s">
        <v>24</v>
      </c>
      <c r="C14" s="17">
        <v>160000</v>
      </c>
      <c r="D14" s="50">
        <v>90494.720000000001</v>
      </c>
      <c r="E14" s="13">
        <f t="shared" si="0"/>
        <v>0.56559199999999998</v>
      </c>
    </row>
    <row r="15" spans="1:5" s="58" customFormat="1" ht="15" customHeight="1" x14ac:dyDescent="0.25">
      <c r="A15" s="55" t="s">
        <v>25</v>
      </c>
      <c r="B15" s="56" t="s">
        <v>26</v>
      </c>
      <c r="C15" s="51">
        <f>C26+C37+C48+C59+C70+C81+C92</f>
        <v>33325191</v>
      </c>
      <c r="D15" s="51">
        <f>D26+D37+D48+D59+D70+D81+D92</f>
        <v>24135916.210000001</v>
      </c>
      <c r="E15" s="57">
        <f t="shared" si="0"/>
        <v>0.72425439992226903</v>
      </c>
    </row>
    <row r="16" spans="1:5" s="58" customFormat="1" ht="15" customHeight="1" x14ac:dyDescent="0.25">
      <c r="A16" s="59" t="s">
        <v>5</v>
      </c>
      <c r="B16" s="60" t="s">
        <v>6</v>
      </c>
      <c r="C16" s="61">
        <f>C27+C38+C49+C60+C71+C82+C93</f>
        <v>20438600</v>
      </c>
      <c r="D16" s="43">
        <f>D27+D38+D49+D60+D71+D82+D93</f>
        <v>15567310.539999999</v>
      </c>
      <c r="E16" s="57">
        <f t="shared" si="0"/>
        <v>0.76166227334553238</v>
      </c>
    </row>
    <row r="17" spans="1:5" s="58" customFormat="1" ht="15" customHeight="1" x14ac:dyDescent="0.25">
      <c r="A17" s="59" t="s">
        <v>7</v>
      </c>
      <c r="B17" s="60" t="s">
        <v>8</v>
      </c>
      <c r="C17" s="61">
        <f>C28+C39+C50+C61+C72+C83+C94</f>
        <v>4540580</v>
      </c>
      <c r="D17" s="43">
        <f t="shared" ref="D17:D25" si="1">D28+D39+D50+D61+D72+D83+D94</f>
        <v>3440318.5</v>
      </c>
      <c r="E17" s="57">
        <f t="shared" si="0"/>
        <v>0.75768260882970895</v>
      </c>
    </row>
    <row r="18" spans="1:5" s="58" customFormat="1" ht="15" customHeight="1" x14ac:dyDescent="0.25">
      <c r="A18" s="59" t="s">
        <v>9</v>
      </c>
      <c r="B18" s="60" t="s">
        <v>10</v>
      </c>
      <c r="C18" s="61">
        <f t="shared" ref="C18:C25" si="2">C29+C40+C51+C62+C73+C84+C95</f>
        <v>762481</v>
      </c>
      <c r="D18" s="43">
        <f t="shared" si="1"/>
        <v>429165.38999999996</v>
      </c>
      <c r="E18" s="57">
        <f t="shared" si="0"/>
        <v>0.56285388094916455</v>
      </c>
    </row>
    <row r="19" spans="1:5" s="58" customFormat="1" ht="15" customHeight="1" x14ac:dyDescent="0.25">
      <c r="A19" s="59" t="s">
        <v>27</v>
      </c>
      <c r="B19" s="60" t="s">
        <v>28</v>
      </c>
      <c r="C19" s="61">
        <f t="shared" si="2"/>
        <v>39000</v>
      </c>
      <c r="D19" s="43">
        <f t="shared" si="1"/>
        <v>13782.65</v>
      </c>
      <c r="E19" s="57">
        <f t="shared" si="0"/>
        <v>0.35340128205128202</v>
      </c>
    </row>
    <row r="20" spans="1:5" s="58" customFormat="1" ht="15" customHeight="1" x14ac:dyDescent="0.25">
      <c r="A20" s="59" t="s">
        <v>29</v>
      </c>
      <c r="B20" s="60" t="s">
        <v>30</v>
      </c>
      <c r="C20" s="61">
        <f t="shared" si="2"/>
        <v>3038420</v>
      </c>
      <c r="D20" s="43">
        <f t="shared" si="1"/>
        <v>1633239.8499999999</v>
      </c>
      <c r="E20" s="57">
        <f t="shared" si="0"/>
        <v>0.53752932445152413</v>
      </c>
    </row>
    <row r="21" spans="1:5" s="58" customFormat="1" ht="15" customHeight="1" x14ac:dyDescent="0.25">
      <c r="A21" s="59" t="s">
        <v>11</v>
      </c>
      <c r="B21" s="60" t="s">
        <v>12</v>
      </c>
      <c r="C21" s="61">
        <f t="shared" si="2"/>
        <v>1038620</v>
      </c>
      <c r="D21" s="43">
        <f t="shared" si="1"/>
        <v>744265.08000000007</v>
      </c>
      <c r="E21" s="57">
        <f t="shared" si="0"/>
        <v>0.71659036028576384</v>
      </c>
    </row>
    <row r="22" spans="1:5" s="58" customFormat="1" ht="15" customHeight="1" x14ac:dyDescent="0.25">
      <c r="A22" s="59" t="s">
        <v>13</v>
      </c>
      <c r="B22" s="60" t="s">
        <v>14</v>
      </c>
      <c r="C22" s="61">
        <f t="shared" si="2"/>
        <v>23600</v>
      </c>
      <c r="D22" s="43">
        <f t="shared" si="1"/>
        <v>4280</v>
      </c>
      <c r="E22" s="57">
        <f t="shared" si="0"/>
        <v>0.18135593220338983</v>
      </c>
    </row>
    <row r="23" spans="1:5" s="58" customFormat="1" ht="15" customHeight="1" x14ac:dyDescent="0.25">
      <c r="A23" s="59" t="s">
        <v>15</v>
      </c>
      <c r="B23" s="60" t="s">
        <v>16</v>
      </c>
      <c r="C23" s="61">
        <f t="shared" si="2"/>
        <v>192900</v>
      </c>
      <c r="D23" s="43">
        <f t="shared" si="1"/>
        <v>93104.58</v>
      </c>
      <c r="E23" s="57">
        <f t="shared" si="0"/>
        <v>0.48265723172628305</v>
      </c>
    </row>
    <row r="24" spans="1:5" s="58" customFormat="1" ht="15" customHeight="1" x14ac:dyDescent="0.25">
      <c r="A24" s="59" t="s">
        <v>17</v>
      </c>
      <c r="B24" s="60" t="s">
        <v>18</v>
      </c>
      <c r="C24" s="61">
        <f t="shared" si="2"/>
        <v>713400</v>
      </c>
      <c r="D24" s="43">
        <f t="shared" si="1"/>
        <v>412608.93</v>
      </c>
      <c r="E24" s="57">
        <f t="shared" si="0"/>
        <v>0.57836968040370063</v>
      </c>
    </row>
    <row r="25" spans="1:5" s="58" customFormat="1" ht="15" customHeight="1" x14ac:dyDescent="0.25">
      <c r="A25" s="59" t="s">
        <v>19</v>
      </c>
      <c r="B25" s="60" t="s">
        <v>20</v>
      </c>
      <c r="C25" s="61">
        <f t="shared" si="2"/>
        <v>2537590</v>
      </c>
      <c r="D25" s="43">
        <f t="shared" si="1"/>
        <v>1797840.6900000002</v>
      </c>
      <c r="E25" s="57">
        <f t="shared" si="0"/>
        <v>0.70848351782596886</v>
      </c>
    </row>
    <row r="26" spans="1:5" s="27" customFormat="1" ht="15" hidden="1" customHeight="1" x14ac:dyDescent="0.2">
      <c r="A26" s="19" t="s">
        <v>25</v>
      </c>
      <c r="B26" s="22" t="s">
        <v>73</v>
      </c>
      <c r="C26" s="23">
        <f>C27+C28+C29+C30+C31+C32+C33+C34+C35+C36</f>
        <v>1762300</v>
      </c>
      <c r="D26" s="51">
        <f>D27+D28+D29+D30+D31+D32+D33+D34+D35+D36</f>
        <v>1182439.1499999999</v>
      </c>
      <c r="E26" s="13">
        <f t="shared" si="0"/>
        <v>0.67096359870623612</v>
      </c>
    </row>
    <row r="27" spans="1:5" s="4" customFormat="1" ht="15" hidden="1" customHeight="1" x14ac:dyDescent="0.25">
      <c r="A27" s="18" t="s">
        <v>5</v>
      </c>
      <c r="B27" s="20" t="s">
        <v>6</v>
      </c>
      <c r="C27" s="17">
        <v>1066000</v>
      </c>
      <c r="D27" s="43">
        <v>744177.13</v>
      </c>
      <c r="E27" s="13">
        <f t="shared" si="0"/>
        <v>0.69810237335834902</v>
      </c>
    </row>
    <row r="28" spans="1:5" s="4" customFormat="1" ht="15" hidden="1" customHeight="1" x14ac:dyDescent="0.25">
      <c r="A28" s="18" t="s">
        <v>7</v>
      </c>
      <c r="B28" s="20" t="s">
        <v>8</v>
      </c>
      <c r="C28" s="17">
        <v>234550</v>
      </c>
      <c r="D28" s="43">
        <v>164959.63</v>
      </c>
      <c r="E28" s="13">
        <f t="shared" si="0"/>
        <v>0.7033026220422085</v>
      </c>
    </row>
    <row r="29" spans="1:5" s="4" customFormat="1" ht="15" hidden="1" customHeight="1" x14ac:dyDescent="0.25">
      <c r="A29" s="18" t="s">
        <v>9</v>
      </c>
      <c r="B29" s="20" t="s">
        <v>10</v>
      </c>
      <c r="C29" s="17">
        <v>84250</v>
      </c>
      <c r="D29" s="43">
        <v>18125.900000000001</v>
      </c>
      <c r="E29" s="13">
        <f t="shared" si="0"/>
        <v>0.21514421364985165</v>
      </c>
    </row>
    <row r="30" spans="1:5" s="4" customFormat="1" ht="15" hidden="1" customHeight="1" x14ac:dyDescent="0.25">
      <c r="A30" s="18" t="s">
        <v>27</v>
      </c>
      <c r="B30" s="20" t="s">
        <v>28</v>
      </c>
      <c r="C30" s="17">
        <v>5000</v>
      </c>
      <c r="D30" s="43">
        <v>0</v>
      </c>
      <c r="E30" s="13">
        <f t="shared" si="0"/>
        <v>0</v>
      </c>
    </row>
    <row r="31" spans="1:5" s="4" customFormat="1" ht="15" hidden="1" customHeight="1" x14ac:dyDescent="0.25">
      <c r="A31" s="18" t="s">
        <v>29</v>
      </c>
      <c r="B31" s="20" t="s">
        <v>30</v>
      </c>
      <c r="C31" s="17">
        <v>130000</v>
      </c>
      <c r="D31" s="43">
        <v>83000.039999999994</v>
      </c>
      <c r="E31" s="13">
        <f t="shared" si="0"/>
        <v>0.63846184615384616</v>
      </c>
    </row>
    <row r="32" spans="1:5" s="4" customFormat="1" ht="15" hidden="1" customHeight="1" x14ac:dyDescent="0.25">
      <c r="A32" s="18" t="s">
        <v>11</v>
      </c>
      <c r="B32" s="20" t="s">
        <v>12</v>
      </c>
      <c r="C32" s="17">
        <v>51000</v>
      </c>
      <c r="D32" s="43">
        <v>31074.78</v>
      </c>
      <c r="E32" s="13">
        <f t="shared" si="0"/>
        <v>0.60930941176470588</v>
      </c>
    </row>
    <row r="33" spans="1:5" s="4" customFormat="1" ht="15" hidden="1" customHeight="1" x14ac:dyDescent="0.25">
      <c r="A33" s="18" t="s">
        <v>13</v>
      </c>
      <c r="B33" s="20" t="s">
        <v>14</v>
      </c>
      <c r="C33" s="17">
        <v>3000</v>
      </c>
      <c r="D33" s="43">
        <v>1666</v>
      </c>
      <c r="E33" s="13">
        <f t="shared" si="0"/>
        <v>0.55533333333333335</v>
      </c>
    </row>
    <row r="34" spans="1:5" s="4" customFormat="1" ht="15" hidden="1" customHeight="1" x14ac:dyDescent="0.25">
      <c r="A34" s="18" t="s">
        <v>15</v>
      </c>
      <c r="B34" s="20" t="s">
        <v>16</v>
      </c>
      <c r="C34" s="17">
        <v>4500</v>
      </c>
      <c r="D34" s="43">
        <v>2562.8200000000002</v>
      </c>
      <c r="E34" s="13">
        <f t="shared" si="0"/>
        <v>0.56951555555555555</v>
      </c>
    </row>
    <row r="35" spans="1:5" s="4" customFormat="1" ht="15" hidden="1" customHeight="1" x14ac:dyDescent="0.25">
      <c r="A35" s="18" t="s">
        <v>17</v>
      </c>
      <c r="B35" s="20" t="s">
        <v>18</v>
      </c>
      <c r="C35" s="17">
        <v>30000</v>
      </c>
      <c r="D35" s="43">
        <v>18683.48</v>
      </c>
      <c r="E35" s="13">
        <f t="shared" si="0"/>
        <v>0.62278266666666671</v>
      </c>
    </row>
    <row r="36" spans="1:5" s="4" customFormat="1" ht="15" hidden="1" customHeight="1" x14ac:dyDescent="0.25">
      <c r="A36" s="18" t="s">
        <v>19</v>
      </c>
      <c r="B36" s="20" t="s">
        <v>20</v>
      </c>
      <c r="C36" s="17">
        <v>154000</v>
      </c>
      <c r="D36" s="43">
        <v>118189.37</v>
      </c>
      <c r="E36" s="13">
        <f t="shared" si="0"/>
        <v>0.76746344155844148</v>
      </c>
    </row>
    <row r="37" spans="1:5" s="27" customFormat="1" ht="15" hidden="1" customHeight="1" x14ac:dyDescent="0.2">
      <c r="A37" s="25" t="s">
        <v>25</v>
      </c>
      <c r="B37" s="26" t="s">
        <v>74</v>
      </c>
      <c r="C37" s="23">
        <f>C38+C39+C40+C41+C42+C43+C44+C45+C46+C47</f>
        <v>7300271</v>
      </c>
      <c r="D37" s="51">
        <f>D38+D39+D40+D41+D42+D43+D44+D45+D46+D47</f>
        <v>5264613.63</v>
      </c>
      <c r="E37" s="13">
        <f t="shared" si="0"/>
        <v>0.72115317773819632</v>
      </c>
    </row>
    <row r="38" spans="1:5" s="4" customFormat="1" ht="15" hidden="1" customHeight="1" x14ac:dyDescent="0.25">
      <c r="A38" s="18" t="s">
        <v>5</v>
      </c>
      <c r="B38" s="20" t="s">
        <v>6</v>
      </c>
      <c r="C38" s="17">
        <v>4509000</v>
      </c>
      <c r="D38" s="43">
        <v>3494271.27</v>
      </c>
      <c r="E38" s="13">
        <f t="shared" si="0"/>
        <v>0.7749548170326015</v>
      </c>
    </row>
    <row r="39" spans="1:5" s="4" customFormat="1" ht="15" hidden="1" customHeight="1" x14ac:dyDescent="0.25">
      <c r="A39" s="18" t="s">
        <v>7</v>
      </c>
      <c r="B39" s="20" t="s">
        <v>8</v>
      </c>
      <c r="C39" s="17">
        <v>1016000</v>
      </c>
      <c r="D39" s="43">
        <v>784843.27</v>
      </c>
      <c r="E39" s="13">
        <f t="shared" si="0"/>
        <v>0.772483533464567</v>
      </c>
    </row>
    <row r="40" spans="1:5" s="4" customFormat="1" ht="15" hidden="1" customHeight="1" x14ac:dyDescent="0.25">
      <c r="A40" s="18" t="s">
        <v>9</v>
      </c>
      <c r="B40" s="20" t="s">
        <v>10</v>
      </c>
      <c r="C40" s="17">
        <v>96000</v>
      </c>
      <c r="D40" s="43">
        <v>75413.41</v>
      </c>
      <c r="E40" s="13">
        <f t="shared" si="0"/>
        <v>0.78555635416666669</v>
      </c>
    </row>
    <row r="41" spans="1:5" s="4" customFormat="1" ht="15" hidden="1" customHeight="1" x14ac:dyDescent="0.25">
      <c r="A41" s="18" t="s">
        <v>27</v>
      </c>
      <c r="B41" s="20" t="s">
        <v>28</v>
      </c>
      <c r="C41" s="17">
        <v>5000</v>
      </c>
      <c r="D41" s="43">
        <v>0</v>
      </c>
      <c r="E41" s="13">
        <f t="shared" si="0"/>
        <v>0</v>
      </c>
    </row>
    <row r="42" spans="1:5" s="4" customFormat="1" ht="15" hidden="1" customHeight="1" x14ac:dyDescent="0.25">
      <c r="A42" s="18" t="s">
        <v>29</v>
      </c>
      <c r="B42" s="20" t="s">
        <v>30</v>
      </c>
      <c r="C42" s="17">
        <v>700000</v>
      </c>
      <c r="D42" s="43">
        <v>331195.13</v>
      </c>
      <c r="E42" s="13">
        <f t="shared" si="0"/>
        <v>0.4731359</v>
      </c>
    </row>
    <row r="43" spans="1:5" s="4" customFormat="1" ht="15" hidden="1" customHeight="1" x14ac:dyDescent="0.25">
      <c r="A43" s="18" t="s">
        <v>11</v>
      </c>
      <c r="B43" s="20" t="s">
        <v>12</v>
      </c>
      <c r="C43" s="17">
        <v>139271</v>
      </c>
      <c r="D43" s="43">
        <v>81952.259999999995</v>
      </c>
      <c r="E43" s="13">
        <f t="shared" si="0"/>
        <v>0.58843736312656614</v>
      </c>
    </row>
    <row r="44" spans="1:5" s="4" customFormat="1" ht="15" hidden="1" customHeight="1" x14ac:dyDescent="0.25">
      <c r="A44" s="18" t="s">
        <v>13</v>
      </c>
      <c r="B44" s="20" t="s">
        <v>14</v>
      </c>
      <c r="C44" s="17">
        <v>5000</v>
      </c>
      <c r="D44" s="43">
        <v>0</v>
      </c>
      <c r="E44" s="13">
        <f t="shared" si="0"/>
        <v>0</v>
      </c>
    </row>
    <row r="45" spans="1:5" s="4" customFormat="1" ht="15" hidden="1" customHeight="1" x14ac:dyDescent="0.25">
      <c r="A45" s="18" t="s">
        <v>15</v>
      </c>
      <c r="B45" s="20" t="s">
        <v>16</v>
      </c>
      <c r="C45" s="17">
        <v>50000</v>
      </c>
      <c r="D45" s="43">
        <v>27344.46</v>
      </c>
      <c r="E45" s="13">
        <f t="shared" si="0"/>
        <v>0.54688919999999996</v>
      </c>
    </row>
    <row r="46" spans="1:5" s="4" customFormat="1" ht="15" hidden="1" customHeight="1" x14ac:dyDescent="0.25">
      <c r="A46" s="18" t="s">
        <v>17</v>
      </c>
      <c r="B46" s="20" t="s">
        <v>18</v>
      </c>
      <c r="C46" s="17">
        <v>180000</v>
      </c>
      <c r="D46" s="43">
        <v>103290.33</v>
      </c>
      <c r="E46" s="13">
        <f t="shared" si="0"/>
        <v>0.57383516666666667</v>
      </c>
    </row>
    <row r="47" spans="1:5" s="4" customFormat="1" ht="15" hidden="1" customHeight="1" x14ac:dyDescent="0.25">
      <c r="A47" s="18" t="s">
        <v>19</v>
      </c>
      <c r="B47" s="20" t="s">
        <v>20</v>
      </c>
      <c r="C47" s="17">
        <v>600000</v>
      </c>
      <c r="D47" s="43">
        <v>366303.5</v>
      </c>
      <c r="E47" s="13">
        <f t="shared" si="0"/>
        <v>0.6105058333333333</v>
      </c>
    </row>
    <row r="48" spans="1:5" s="27" customFormat="1" ht="15" hidden="1" customHeight="1" x14ac:dyDescent="0.2">
      <c r="A48" s="25" t="s">
        <v>25</v>
      </c>
      <c r="B48" s="26" t="s">
        <v>75</v>
      </c>
      <c r="C48" s="23">
        <f>C49+C50+C51+C52+C53+C54+C55+C56+C57+C58</f>
        <v>4973800</v>
      </c>
      <c r="D48" s="51">
        <f>D49+D50+D51+D52+D53+D54+D55+D56+D57+D58</f>
        <v>3834024.6999999997</v>
      </c>
      <c r="E48" s="13">
        <f t="shared" si="0"/>
        <v>0.77084416341630135</v>
      </c>
    </row>
    <row r="49" spans="1:5" s="4" customFormat="1" ht="15" hidden="1" customHeight="1" x14ac:dyDescent="0.25">
      <c r="A49" s="18" t="s">
        <v>5</v>
      </c>
      <c r="B49" s="20" t="s">
        <v>6</v>
      </c>
      <c r="C49" s="17">
        <v>2864800</v>
      </c>
      <c r="D49" s="43">
        <v>2266561.0099999998</v>
      </c>
      <c r="E49" s="13">
        <f t="shared" si="0"/>
        <v>0.79117600181513537</v>
      </c>
    </row>
    <row r="50" spans="1:5" s="4" customFormat="1" ht="15" hidden="1" customHeight="1" x14ac:dyDescent="0.25">
      <c r="A50" s="18" t="s">
        <v>7</v>
      </c>
      <c r="B50" s="20" t="s">
        <v>8</v>
      </c>
      <c r="C50" s="17">
        <v>650300</v>
      </c>
      <c r="D50" s="43">
        <v>511274.86</v>
      </c>
      <c r="E50" s="13">
        <f t="shared" si="0"/>
        <v>0.78621383976626169</v>
      </c>
    </row>
    <row r="51" spans="1:5" s="4" customFormat="1" ht="15" hidden="1" customHeight="1" x14ac:dyDescent="0.25">
      <c r="A51" s="18" t="s">
        <v>9</v>
      </c>
      <c r="B51" s="20" t="s">
        <v>10</v>
      </c>
      <c r="C51" s="17">
        <v>249300</v>
      </c>
      <c r="D51" s="43">
        <v>207781.93</v>
      </c>
      <c r="E51" s="13">
        <f t="shared" si="0"/>
        <v>0.83346141195346968</v>
      </c>
    </row>
    <row r="52" spans="1:5" s="4" customFormat="1" ht="15" hidden="1" customHeight="1" x14ac:dyDescent="0.25">
      <c r="A52" s="18" t="s">
        <v>27</v>
      </c>
      <c r="B52" s="20" t="s">
        <v>28</v>
      </c>
      <c r="C52" s="17">
        <v>7000</v>
      </c>
      <c r="D52" s="43">
        <v>1993.75</v>
      </c>
      <c r="E52" s="13">
        <f t="shared" si="0"/>
        <v>0.28482142857142856</v>
      </c>
    </row>
    <row r="53" spans="1:5" s="4" customFormat="1" ht="15" hidden="1" customHeight="1" x14ac:dyDescent="0.25">
      <c r="A53" s="18" t="s">
        <v>29</v>
      </c>
      <c r="B53" s="20" t="s">
        <v>30</v>
      </c>
      <c r="C53" s="17">
        <v>529100</v>
      </c>
      <c r="D53" s="43">
        <v>344756.84</v>
      </c>
      <c r="E53" s="13">
        <f t="shared" si="0"/>
        <v>0.65159107919107928</v>
      </c>
    </row>
    <row r="54" spans="1:5" s="4" customFormat="1" ht="15" hidden="1" customHeight="1" x14ac:dyDescent="0.25">
      <c r="A54" s="18" t="s">
        <v>11</v>
      </c>
      <c r="B54" s="20" t="s">
        <v>12</v>
      </c>
      <c r="C54" s="17">
        <v>404700</v>
      </c>
      <c r="D54" s="43">
        <v>371754.95</v>
      </c>
      <c r="E54" s="13">
        <f t="shared" si="0"/>
        <v>0.91859389671361502</v>
      </c>
    </row>
    <row r="55" spans="1:5" s="4" customFormat="1" ht="15" hidden="1" customHeight="1" x14ac:dyDescent="0.25">
      <c r="A55" s="18" t="s">
        <v>13</v>
      </c>
      <c r="B55" s="20" t="s">
        <v>14</v>
      </c>
      <c r="C55" s="17">
        <v>4600</v>
      </c>
      <c r="D55" s="43">
        <v>0</v>
      </c>
      <c r="E55" s="13">
        <f t="shared" si="0"/>
        <v>0</v>
      </c>
    </row>
    <row r="56" spans="1:5" s="4" customFormat="1" ht="15" hidden="1" customHeight="1" x14ac:dyDescent="0.25">
      <c r="A56" s="18" t="s">
        <v>15</v>
      </c>
      <c r="B56" s="20" t="s">
        <v>16</v>
      </c>
      <c r="C56" s="17">
        <v>36000</v>
      </c>
      <c r="D56" s="43">
        <v>15308.05</v>
      </c>
      <c r="E56" s="13">
        <f t="shared" si="0"/>
        <v>0.42522361111111107</v>
      </c>
    </row>
    <row r="57" spans="1:5" s="4" customFormat="1" ht="15" hidden="1" customHeight="1" x14ac:dyDescent="0.25">
      <c r="A57" s="18" t="s">
        <v>17</v>
      </c>
      <c r="B57" s="20" t="s">
        <v>18</v>
      </c>
      <c r="C57" s="17">
        <v>54000</v>
      </c>
      <c r="D57" s="43">
        <v>27415.08</v>
      </c>
      <c r="E57" s="13">
        <f t="shared" si="0"/>
        <v>0.50768666666666673</v>
      </c>
    </row>
    <row r="58" spans="1:5" s="4" customFormat="1" ht="15" hidden="1" customHeight="1" x14ac:dyDescent="0.25">
      <c r="A58" s="18" t="s">
        <v>19</v>
      </c>
      <c r="B58" s="20" t="s">
        <v>20</v>
      </c>
      <c r="C58" s="17">
        <v>174000</v>
      </c>
      <c r="D58" s="43">
        <v>87178.23</v>
      </c>
      <c r="E58" s="13">
        <f t="shared" si="0"/>
        <v>0.50102431034482753</v>
      </c>
    </row>
    <row r="59" spans="1:5" s="27" customFormat="1" ht="15" hidden="1" customHeight="1" x14ac:dyDescent="0.2">
      <c r="A59" s="25" t="s">
        <v>25</v>
      </c>
      <c r="B59" s="26" t="s">
        <v>76</v>
      </c>
      <c r="C59" s="23">
        <f>C60+C61+C62+C63+C64+C65+C66+C67+C68+C69</f>
        <v>3093900</v>
      </c>
      <c r="D59" s="51">
        <f>D60+D61+D62+D63+D64+D65+D66+D67+D68+D69</f>
        <v>2529566.5499999993</v>
      </c>
      <c r="E59" s="13">
        <f t="shared" si="0"/>
        <v>0.81759803161058842</v>
      </c>
    </row>
    <row r="60" spans="1:5" s="4" customFormat="1" ht="15" hidden="1" customHeight="1" x14ac:dyDescent="0.25">
      <c r="A60" s="18" t="s">
        <v>5</v>
      </c>
      <c r="B60" s="20" t="s">
        <v>6</v>
      </c>
      <c r="C60" s="17">
        <v>1826200</v>
      </c>
      <c r="D60" s="43">
        <v>1567625.69</v>
      </c>
      <c r="E60" s="13">
        <f t="shared" si="0"/>
        <v>0.85840854780418352</v>
      </c>
    </row>
    <row r="61" spans="1:5" s="4" customFormat="1" ht="15" hidden="1" customHeight="1" x14ac:dyDescent="0.25">
      <c r="A61" s="18" t="s">
        <v>7</v>
      </c>
      <c r="B61" s="20" t="s">
        <v>8</v>
      </c>
      <c r="C61" s="17">
        <v>401720</v>
      </c>
      <c r="D61" s="43">
        <v>350032.91</v>
      </c>
      <c r="E61" s="13">
        <f t="shared" si="0"/>
        <v>0.87133553221149052</v>
      </c>
    </row>
    <row r="62" spans="1:5" s="4" customFormat="1" ht="15" hidden="1" customHeight="1" x14ac:dyDescent="0.25">
      <c r="A62" s="18" t="s">
        <v>9</v>
      </c>
      <c r="B62" s="20" t="s">
        <v>10</v>
      </c>
      <c r="C62" s="17">
        <v>108800</v>
      </c>
      <c r="D62" s="43">
        <v>79847.740000000005</v>
      </c>
      <c r="E62" s="13">
        <f t="shared" si="0"/>
        <v>0.73389466911764711</v>
      </c>
    </row>
    <row r="63" spans="1:5" s="4" customFormat="1" ht="15" hidden="1" customHeight="1" x14ac:dyDescent="0.25">
      <c r="A63" s="18" t="s">
        <v>27</v>
      </c>
      <c r="B63" s="20" t="s">
        <v>28</v>
      </c>
      <c r="C63" s="17">
        <v>10000</v>
      </c>
      <c r="D63" s="43">
        <v>3789</v>
      </c>
      <c r="E63" s="13">
        <f t="shared" si="0"/>
        <v>0.37890000000000001</v>
      </c>
    </row>
    <row r="64" spans="1:5" s="4" customFormat="1" ht="15" hidden="1" customHeight="1" x14ac:dyDescent="0.25">
      <c r="A64" s="18" t="s">
        <v>29</v>
      </c>
      <c r="B64" s="20" t="s">
        <v>30</v>
      </c>
      <c r="C64" s="17">
        <v>320000</v>
      </c>
      <c r="D64" s="43">
        <v>213620.98</v>
      </c>
      <c r="E64" s="13">
        <f t="shared" si="0"/>
        <v>0.66756556249999999</v>
      </c>
    </row>
    <row r="65" spans="1:5" s="4" customFormat="1" ht="15" hidden="1" customHeight="1" x14ac:dyDescent="0.25">
      <c r="A65" s="18" t="s">
        <v>11</v>
      </c>
      <c r="B65" s="20" t="s">
        <v>12</v>
      </c>
      <c r="C65" s="17">
        <v>127900</v>
      </c>
      <c r="D65" s="43">
        <v>70545.899999999994</v>
      </c>
      <c r="E65" s="13">
        <f t="shared" si="0"/>
        <v>0.55157075840500391</v>
      </c>
    </row>
    <row r="66" spans="1:5" s="4" customFormat="1" ht="15" hidden="1" customHeight="1" x14ac:dyDescent="0.25">
      <c r="A66" s="18" t="s">
        <v>13</v>
      </c>
      <c r="B66" s="20" t="s">
        <v>14</v>
      </c>
      <c r="C66" s="17">
        <v>3000</v>
      </c>
      <c r="D66" s="43">
        <v>1434</v>
      </c>
      <c r="E66" s="13">
        <f t="shared" si="0"/>
        <v>0.47799999999999998</v>
      </c>
    </row>
    <row r="67" spans="1:5" s="4" customFormat="1" ht="15" hidden="1" customHeight="1" x14ac:dyDescent="0.25">
      <c r="A67" s="18" t="s">
        <v>15</v>
      </c>
      <c r="B67" s="20" t="s">
        <v>16</v>
      </c>
      <c r="C67" s="17">
        <v>24000</v>
      </c>
      <c r="D67" s="43">
        <v>7677.28</v>
      </c>
      <c r="E67" s="13">
        <f t="shared" si="0"/>
        <v>0.31988666666666665</v>
      </c>
    </row>
    <row r="68" spans="1:5" s="4" customFormat="1" ht="15" hidden="1" customHeight="1" x14ac:dyDescent="0.25">
      <c r="A68" s="18" t="s">
        <v>17</v>
      </c>
      <c r="B68" s="20" t="s">
        <v>18</v>
      </c>
      <c r="C68" s="17">
        <v>41400</v>
      </c>
      <c r="D68" s="43">
        <v>27894.11</v>
      </c>
      <c r="E68" s="13">
        <f t="shared" si="0"/>
        <v>0.67377077294685994</v>
      </c>
    </row>
    <row r="69" spans="1:5" s="4" customFormat="1" ht="15" hidden="1" customHeight="1" x14ac:dyDescent="0.25">
      <c r="A69" s="18" t="s">
        <v>19</v>
      </c>
      <c r="B69" s="20" t="s">
        <v>20</v>
      </c>
      <c r="C69" s="17">
        <v>230880</v>
      </c>
      <c r="D69" s="43">
        <v>207098.94</v>
      </c>
      <c r="E69" s="13">
        <f t="shared" ref="E69:E132" si="3">D69/C69</f>
        <v>0.89699818087318084</v>
      </c>
    </row>
    <row r="70" spans="1:5" s="27" customFormat="1" ht="15" hidden="1" customHeight="1" x14ac:dyDescent="0.2">
      <c r="A70" s="25" t="s">
        <v>25</v>
      </c>
      <c r="B70" s="26" t="s">
        <v>77</v>
      </c>
      <c r="C70" s="23">
        <f>C71+C72+C73+C74+C75+C76+C77+C78+C79+C80</f>
        <v>5097500</v>
      </c>
      <c r="D70" s="51">
        <f>D71+D72+D73+D74+D75+D76+D77+D78+D79+D80</f>
        <v>3656927.5100000002</v>
      </c>
      <c r="E70" s="13">
        <f t="shared" si="3"/>
        <v>0.71739627464443356</v>
      </c>
    </row>
    <row r="71" spans="1:5" s="4" customFormat="1" ht="15" hidden="1" customHeight="1" x14ac:dyDescent="0.25">
      <c r="A71" s="18" t="s">
        <v>5</v>
      </c>
      <c r="B71" s="20" t="s">
        <v>6</v>
      </c>
      <c r="C71" s="17">
        <v>3141000</v>
      </c>
      <c r="D71" s="43">
        <v>2582801.94</v>
      </c>
      <c r="E71" s="13">
        <f t="shared" si="3"/>
        <v>0.82228651384909268</v>
      </c>
    </row>
    <row r="72" spans="1:5" s="4" customFormat="1" ht="15" hidden="1" customHeight="1" x14ac:dyDescent="0.25">
      <c r="A72" s="18" t="s">
        <v>7</v>
      </c>
      <c r="B72" s="20" t="s">
        <v>8</v>
      </c>
      <c r="C72" s="17">
        <v>691040</v>
      </c>
      <c r="D72" s="43">
        <v>543271.68999999994</v>
      </c>
      <c r="E72" s="13">
        <f t="shared" si="3"/>
        <v>0.78616533051632309</v>
      </c>
    </row>
    <row r="73" spans="1:5" s="4" customFormat="1" ht="15" hidden="1" customHeight="1" x14ac:dyDescent="0.25">
      <c r="A73" s="18" t="s">
        <v>9</v>
      </c>
      <c r="B73" s="20" t="s">
        <v>10</v>
      </c>
      <c r="C73" s="17">
        <v>91460</v>
      </c>
      <c r="D73" s="43">
        <v>27971.41</v>
      </c>
      <c r="E73" s="13">
        <f t="shared" si="3"/>
        <v>0.30583216706757055</v>
      </c>
    </row>
    <row r="74" spans="1:5" s="4" customFormat="1" ht="15" hidden="1" customHeight="1" x14ac:dyDescent="0.25">
      <c r="A74" s="18" t="s">
        <v>27</v>
      </c>
      <c r="B74" s="20" t="s">
        <v>28</v>
      </c>
      <c r="C74" s="17">
        <v>4000</v>
      </c>
      <c r="D74" s="43">
        <v>0</v>
      </c>
      <c r="E74" s="13">
        <f t="shared" si="3"/>
        <v>0</v>
      </c>
    </row>
    <row r="75" spans="1:5" s="4" customFormat="1" ht="15" hidden="1" customHeight="1" x14ac:dyDescent="0.25">
      <c r="A75" s="18" t="s">
        <v>29</v>
      </c>
      <c r="B75" s="20" t="s">
        <v>30</v>
      </c>
      <c r="C75" s="17">
        <v>495000</v>
      </c>
      <c r="D75" s="43">
        <v>119837.94</v>
      </c>
      <c r="E75" s="13">
        <f t="shared" si="3"/>
        <v>0.2420968484848485</v>
      </c>
    </row>
    <row r="76" spans="1:5" s="4" customFormat="1" ht="15" hidden="1" customHeight="1" x14ac:dyDescent="0.25">
      <c r="A76" s="18" t="s">
        <v>11</v>
      </c>
      <c r="B76" s="20" t="s">
        <v>12</v>
      </c>
      <c r="C76" s="17">
        <v>96000</v>
      </c>
      <c r="D76" s="43">
        <v>65915.16</v>
      </c>
      <c r="E76" s="13">
        <f t="shared" si="3"/>
        <v>0.68661625000000004</v>
      </c>
    </row>
    <row r="77" spans="1:5" s="4" customFormat="1" ht="15" hidden="1" customHeight="1" x14ac:dyDescent="0.25">
      <c r="A77" s="18" t="s">
        <v>13</v>
      </c>
      <c r="B77" s="20" t="s">
        <v>14</v>
      </c>
      <c r="C77" s="17">
        <v>5000</v>
      </c>
      <c r="D77" s="43">
        <v>0</v>
      </c>
      <c r="E77" s="13">
        <f t="shared" si="3"/>
        <v>0</v>
      </c>
    </row>
    <row r="78" spans="1:5" s="4" customFormat="1" ht="15" hidden="1" customHeight="1" x14ac:dyDescent="0.25">
      <c r="A78" s="18" t="s">
        <v>15</v>
      </c>
      <c r="B78" s="20" t="s">
        <v>16</v>
      </c>
      <c r="C78" s="17">
        <v>41000</v>
      </c>
      <c r="D78" s="43">
        <v>18786.62</v>
      </c>
      <c r="E78" s="13">
        <f t="shared" si="3"/>
        <v>0.45821024390243897</v>
      </c>
    </row>
    <row r="79" spans="1:5" s="4" customFormat="1" ht="15" hidden="1" customHeight="1" x14ac:dyDescent="0.25">
      <c r="A79" s="18" t="s">
        <v>17</v>
      </c>
      <c r="B79" s="20" t="s">
        <v>18</v>
      </c>
      <c r="C79" s="17">
        <v>93000</v>
      </c>
      <c r="D79" s="43">
        <v>63967.18</v>
      </c>
      <c r="E79" s="13">
        <f t="shared" si="3"/>
        <v>0.68781913978494624</v>
      </c>
    </row>
    <row r="80" spans="1:5" s="4" customFormat="1" ht="15" hidden="1" customHeight="1" x14ac:dyDescent="0.25">
      <c r="A80" s="18" t="s">
        <v>19</v>
      </c>
      <c r="B80" s="20" t="s">
        <v>20</v>
      </c>
      <c r="C80" s="17">
        <v>440000</v>
      </c>
      <c r="D80" s="43">
        <v>234375.57</v>
      </c>
      <c r="E80" s="13">
        <f t="shared" si="3"/>
        <v>0.53267175</v>
      </c>
    </row>
    <row r="81" spans="1:5" s="27" customFormat="1" ht="15" hidden="1" customHeight="1" x14ac:dyDescent="0.2">
      <c r="A81" s="25" t="s">
        <v>25</v>
      </c>
      <c r="B81" s="26" t="s">
        <v>78</v>
      </c>
      <c r="C81" s="23">
        <f>C82+C83+C84+C85+C86+C87+C88+C89+C90+C91</f>
        <v>6905420</v>
      </c>
      <c r="D81" s="51">
        <f>D82+D83+D84+D85+D86+D87+D88+D89+D90+D91</f>
        <v>4959843.8900000006</v>
      </c>
      <c r="E81" s="13">
        <f t="shared" si="3"/>
        <v>0.71825376153803833</v>
      </c>
    </row>
    <row r="82" spans="1:5" s="4" customFormat="1" ht="15" hidden="1" customHeight="1" x14ac:dyDescent="0.25">
      <c r="A82" s="18" t="s">
        <v>5</v>
      </c>
      <c r="B82" s="20" t="s">
        <v>6</v>
      </c>
      <c r="C82" s="17">
        <v>4451600</v>
      </c>
      <c r="D82" s="43">
        <v>3137544.99</v>
      </c>
      <c r="E82" s="13">
        <f t="shared" si="3"/>
        <v>0.70481287402282333</v>
      </c>
    </row>
    <row r="83" spans="1:5" s="4" customFormat="1" ht="15" hidden="1" customHeight="1" x14ac:dyDescent="0.25">
      <c r="A83" s="18" t="s">
        <v>7</v>
      </c>
      <c r="B83" s="20" t="s">
        <v>8</v>
      </c>
      <c r="C83" s="17">
        <v>979370</v>
      </c>
      <c r="D83" s="43">
        <v>691133.14</v>
      </c>
      <c r="E83" s="13">
        <f t="shared" si="3"/>
        <v>0.70569155681713758</v>
      </c>
    </row>
    <row r="84" spans="1:5" s="4" customFormat="1" ht="15" hidden="1" customHeight="1" x14ac:dyDescent="0.25">
      <c r="A84" s="18" t="s">
        <v>9</v>
      </c>
      <c r="B84" s="20" t="s">
        <v>10</v>
      </c>
      <c r="C84" s="17">
        <v>42671</v>
      </c>
      <c r="D84" s="43">
        <v>20025</v>
      </c>
      <c r="E84" s="13">
        <f t="shared" si="3"/>
        <v>0.46928827540952872</v>
      </c>
    </row>
    <row r="85" spans="1:5" s="4" customFormat="1" ht="15" hidden="1" customHeight="1" x14ac:dyDescent="0.25">
      <c r="A85" s="18" t="s">
        <v>27</v>
      </c>
      <c r="B85" s="20" t="s">
        <v>28</v>
      </c>
      <c r="C85" s="17">
        <v>2000</v>
      </c>
      <c r="D85" s="43">
        <v>1999.9</v>
      </c>
      <c r="E85" s="13">
        <f t="shared" si="3"/>
        <v>0.99995000000000001</v>
      </c>
    </row>
    <row r="86" spans="1:5" s="4" customFormat="1" ht="15" hidden="1" customHeight="1" x14ac:dyDescent="0.25">
      <c r="A86" s="18" t="s">
        <v>29</v>
      </c>
      <c r="B86" s="20" t="s">
        <v>30</v>
      </c>
      <c r="C86" s="17">
        <v>514320</v>
      </c>
      <c r="D86" s="43">
        <v>339051.62</v>
      </c>
      <c r="E86" s="13">
        <f t="shared" si="3"/>
        <v>0.65922309068284335</v>
      </c>
    </row>
    <row r="87" spans="1:5" s="4" customFormat="1" ht="15" hidden="1" customHeight="1" x14ac:dyDescent="0.25">
      <c r="A87" s="18" t="s">
        <v>11</v>
      </c>
      <c r="B87" s="20" t="s">
        <v>12</v>
      </c>
      <c r="C87" s="17">
        <v>139749</v>
      </c>
      <c r="D87" s="43">
        <v>80565.81</v>
      </c>
      <c r="E87" s="13">
        <f t="shared" si="3"/>
        <v>0.57650366013352505</v>
      </c>
    </row>
    <row r="88" spans="1:5" s="4" customFormat="1" ht="15" hidden="1" customHeight="1" x14ac:dyDescent="0.25">
      <c r="A88" s="18" t="s">
        <v>13</v>
      </c>
      <c r="B88" s="20" t="s">
        <v>14</v>
      </c>
      <c r="C88" s="17">
        <v>2000</v>
      </c>
      <c r="D88" s="43">
        <v>1180</v>
      </c>
      <c r="E88" s="13">
        <f t="shared" si="3"/>
        <v>0.59</v>
      </c>
    </row>
    <row r="89" spans="1:5" s="4" customFormat="1" ht="15" hidden="1" customHeight="1" x14ac:dyDescent="0.25">
      <c r="A89" s="18" t="s">
        <v>15</v>
      </c>
      <c r="B89" s="20" t="s">
        <v>16</v>
      </c>
      <c r="C89" s="17">
        <v>25000</v>
      </c>
      <c r="D89" s="43">
        <v>15660.69</v>
      </c>
      <c r="E89" s="13">
        <f t="shared" si="3"/>
        <v>0.62642759999999997</v>
      </c>
    </row>
    <row r="90" spans="1:5" s="4" customFormat="1" ht="15" hidden="1" customHeight="1" x14ac:dyDescent="0.25">
      <c r="A90" s="18" t="s">
        <v>17</v>
      </c>
      <c r="B90" s="20" t="s">
        <v>18</v>
      </c>
      <c r="C90" s="17">
        <v>155000</v>
      </c>
      <c r="D90" s="43">
        <v>91147.69</v>
      </c>
      <c r="E90" s="13">
        <f t="shared" si="3"/>
        <v>0.58804961290322577</v>
      </c>
    </row>
    <row r="91" spans="1:5" s="4" customFormat="1" ht="15" hidden="1" customHeight="1" x14ac:dyDescent="0.25">
      <c r="A91" s="18" t="s">
        <v>19</v>
      </c>
      <c r="B91" s="20" t="s">
        <v>20</v>
      </c>
      <c r="C91" s="17">
        <v>593710</v>
      </c>
      <c r="D91" s="43">
        <v>581535.05000000005</v>
      </c>
      <c r="E91" s="13">
        <f t="shared" si="3"/>
        <v>0.97949343955803347</v>
      </c>
    </row>
    <row r="92" spans="1:5" s="27" customFormat="1" ht="15" hidden="1" customHeight="1" x14ac:dyDescent="0.2">
      <c r="A92" s="25" t="s">
        <v>25</v>
      </c>
      <c r="B92" s="26" t="s">
        <v>79</v>
      </c>
      <c r="C92" s="23">
        <f>C93+C94+C95+C96+C97+C98+C99+C100+C101+C102</f>
        <v>4192000</v>
      </c>
      <c r="D92" s="51">
        <f>D93+D94+D95+D96+D97+D98+D99+D100+D101+D102</f>
        <v>2708500.78</v>
      </c>
      <c r="E92" s="13">
        <f t="shared" si="3"/>
        <v>0.64611182729007632</v>
      </c>
    </row>
    <row r="93" spans="1:5" s="4" customFormat="1" ht="15" hidden="1" customHeight="1" x14ac:dyDescent="0.25">
      <c r="A93" s="18" t="s">
        <v>5</v>
      </c>
      <c r="B93" s="20" t="s">
        <v>6</v>
      </c>
      <c r="C93" s="17">
        <v>2580000</v>
      </c>
      <c r="D93" s="43">
        <v>1774328.51</v>
      </c>
      <c r="E93" s="13">
        <f t="shared" si="3"/>
        <v>0.68772422868217054</v>
      </c>
    </row>
    <row r="94" spans="1:5" s="4" customFormat="1" ht="15" hidden="1" customHeight="1" x14ac:dyDescent="0.25">
      <c r="A94" s="18" t="s">
        <v>7</v>
      </c>
      <c r="B94" s="20" t="s">
        <v>8</v>
      </c>
      <c r="C94" s="17">
        <v>567600</v>
      </c>
      <c r="D94" s="43">
        <v>394803</v>
      </c>
      <c r="E94" s="13">
        <f t="shared" si="3"/>
        <v>0.69556553911205077</v>
      </c>
    </row>
    <row r="95" spans="1:5" s="4" customFormat="1" ht="15" hidden="1" customHeight="1" x14ac:dyDescent="0.25">
      <c r="A95" s="18" t="s">
        <v>9</v>
      </c>
      <c r="B95" s="20" t="s">
        <v>10</v>
      </c>
      <c r="C95" s="17">
        <v>90000</v>
      </c>
      <c r="D95" s="43">
        <v>0</v>
      </c>
      <c r="E95" s="13">
        <f t="shared" si="3"/>
        <v>0</v>
      </c>
    </row>
    <row r="96" spans="1:5" s="4" customFormat="1" ht="15" hidden="1" customHeight="1" x14ac:dyDescent="0.25">
      <c r="A96" s="18" t="s">
        <v>27</v>
      </c>
      <c r="B96" s="20" t="s">
        <v>28</v>
      </c>
      <c r="C96" s="17">
        <v>6000</v>
      </c>
      <c r="D96" s="43">
        <v>6000</v>
      </c>
      <c r="E96" s="13">
        <f t="shared" si="3"/>
        <v>1</v>
      </c>
    </row>
    <row r="97" spans="1:5" s="4" customFormat="1" ht="15" hidden="1" customHeight="1" x14ac:dyDescent="0.25">
      <c r="A97" s="18" t="s">
        <v>29</v>
      </c>
      <c r="B97" s="20" t="s">
        <v>30</v>
      </c>
      <c r="C97" s="17">
        <v>350000</v>
      </c>
      <c r="D97" s="43">
        <v>201777.3</v>
      </c>
      <c r="E97" s="13">
        <f t="shared" si="3"/>
        <v>0.57650657142857142</v>
      </c>
    </row>
    <row r="98" spans="1:5" s="4" customFormat="1" ht="15" hidden="1" customHeight="1" x14ac:dyDescent="0.25">
      <c r="A98" s="18" t="s">
        <v>11</v>
      </c>
      <c r="B98" s="20" t="s">
        <v>12</v>
      </c>
      <c r="C98" s="17">
        <v>80000</v>
      </c>
      <c r="D98" s="43">
        <v>42456.22</v>
      </c>
      <c r="E98" s="13">
        <f t="shared" si="3"/>
        <v>0.53070275</v>
      </c>
    </row>
    <row r="99" spans="1:5" s="4" customFormat="1" ht="15" hidden="1" customHeight="1" x14ac:dyDescent="0.25">
      <c r="A99" s="18" t="s">
        <v>13</v>
      </c>
      <c r="B99" s="20" t="s">
        <v>14</v>
      </c>
      <c r="C99" s="17">
        <v>1000</v>
      </c>
      <c r="D99" s="43">
        <v>0</v>
      </c>
      <c r="E99" s="13">
        <f t="shared" si="3"/>
        <v>0</v>
      </c>
    </row>
    <row r="100" spans="1:5" s="4" customFormat="1" ht="15" hidden="1" customHeight="1" x14ac:dyDescent="0.25">
      <c r="A100" s="18" t="s">
        <v>15</v>
      </c>
      <c r="B100" s="20" t="s">
        <v>16</v>
      </c>
      <c r="C100" s="17">
        <v>12400</v>
      </c>
      <c r="D100" s="43">
        <v>5764.66</v>
      </c>
      <c r="E100" s="13">
        <f t="shared" si="3"/>
        <v>0.46489193548387098</v>
      </c>
    </row>
    <row r="101" spans="1:5" s="4" customFormat="1" ht="15" hidden="1" customHeight="1" x14ac:dyDescent="0.25">
      <c r="A101" s="18" t="s">
        <v>17</v>
      </c>
      <c r="B101" s="20" t="s">
        <v>18</v>
      </c>
      <c r="C101" s="17">
        <v>160000</v>
      </c>
      <c r="D101" s="43">
        <v>80211.06</v>
      </c>
      <c r="E101" s="13">
        <f t="shared" si="3"/>
        <v>0.50131912499999998</v>
      </c>
    </row>
    <row r="102" spans="1:5" s="4" customFormat="1" ht="15" hidden="1" customHeight="1" x14ac:dyDescent="0.25">
      <c r="A102" s="18" t="s">
        <v>19</v>
      </c>
      <c r="B102" s="20" t="s">
        <v>20</v>
      </c>
      <c r="C102" s="17">
        <v>345000</v>
      </c>
      <c r="D102" s="43">
        <v>203160.03</v>
      </c>
      <c r="E102" s="13">
        <f t="shared" si="3"/>
        <v>0.58886965217391307</v>
      </c>
    </row>
    <row r="103" spans="1:5" s="4" customFormat="1" ht="57" customHeight="1" x14ac:dyDescent="0.25">
      <c r="A103" s="9" t="s">
        <v>31</v>
      </c>
      <c r="B103" s="21" t="s">
        <v>32</v>
      </c>
      <c r="C103" s="23">
        <f>C104</f>
        <v>43050</v>
      </c>
      <c r="D103" s="51">
        <f>D104</f>
        <v>43050</v>
      </c>
      <c r="E103" s="13">
        <f t="shared" si="3"/>
        <v>1</v>
      </c>
    </row>
    <row r="104" spans="1:5" s="4" customFormat="1" ht="30.75" customHeight="1" x14ac:dyDescent="0.25">
      <c r="A104" s="8" t="s">
        <v>21</v>
      </c>
      <c r="B104" s="11" t="s">
        <v>22</v>
      </c>
      <c r="C104" s="24">
        <v>43050</v>
      </c>
      <c r="D104" s="43">
        <v>43050</v>
      </c>
      <c r="E104" s="13">
        <f t="shared" si="3"/>
        <v>1</v>
      </c>
    </row>
    <row r="105" spans="1:5" s="4" customFormat="1" ht="15" customHeight="1" x14ac:dyDescent="0.25">
      <c r="A105" s="9" t="s">
        <v>33</v>
      </c>
      <c r="B105" s="21" t="s">
        <v>34</v>
      </c>
      <c r="C105" s="23">
        <f>C106</f>
        <v>2210000</v>
      </c>
      <c r="D105" s="51">
        <f>D106</f>
        <v>1222450</v>
      </c>
      <c r="E105" s="13">
        <f t="shared" si="3"/>
        <v>0.55314479638009051</v>
      </c>
    </row>
    <row r="106" spans="1:5" s="4" customFormat="1" ht="15" customHeight="1" x14ac:dyDescent="0.25">
      <c r="A106" s="8" t="s">
        <v>35</v>
      </c>
      <c r="B106" s="11" t="s">
        <v>36</v>
      </c>
      <c r="C106" s="24">
        <v>2210000</v>
      </c>
      <c r="D106" s="43">
        <v>1222450</v>
      </c>
      <c r="E106" s="13">
        <f t="shared" si="3"/>
        <v>0.55314479638009051</v>
      </c>
    </row>
    <row r="107" spans="1:5" s="4" customFormat="1" ht="15" customHeight="1" x14ac:dyDescent="0.25">
      <c r="A107" s="9" t="s">
        <v>37</v>
      </c>
      <c r="B107" s="21" t="s">
        <v>38</v>
      </c>
      <c r="C107" s="23">
        <f>C108+C109</f>
        <v>161950</v>
      </c>
      <c r="D107" s="51">
        <f>D108+D109</f>
        <v>17472</v>
      </c>
      <c r="E107" s="13">
        <f t="shared" si="3"/>
        <v>0.10788514973757332</v>
      </c>
    </row>
    <row r="108" spans="1:5" s="4" customFormat="1" ht="15" customHeight="1" x14ac:dyDescent="0.25">
      <c r="A108" s="8" t="s">
        <v>11</v>
      </c>
      <c r="B108" s="11" t="s">
        <v>12</v>
      </c>
      <c r="C108" s="24">
        <v>159000</v>
      </c>
      <c r="D108" s="43">
        <v>17472</v>
      </c>
      <c r="E108" s="13">
        <f t="shared" si="3"/>
        <v>0.10988679245283019</v>
      </c>
    </row>
    <row r="109" spans="1:5" s="4" customFormat="1" ht="30" customHeight="1" x14ac:dyDescent="0.25">
      <c r="A109" s="8" t="s">
        <v>21</v>
      </c>
      <c r="B109" s="11" t="s">
        <v>22</v>
      </c>
      <c r="C109" s="24">
        <v>2950</v>
      </c>
      <c r="D109" s="43">
        <v>0</v>
      </c>
      <c r="E109" s="13">
        <f t="shared" si="3"/>
        <v>0</v>
      </c>
    </row>
    <row r="110" spans="1:5" s="4" customFormat="1" ht="29.25" customHeight="1" x14ac:dyDescent="0.25">
      <c r="A110" s="9" t="s">
        <v>39</v>
      </c>
      <c r="B110" s="21" t="s">
        <v>40</v>
      </c>
      <c r="C110" s="23">
        <f>C111</f>
        <v>100000</v>
      </c>
      <c r="D110" s="51">
        <f>D111</f>
        <v>0</v>
      </c>
      <c r="E110" s="13">
        <f t="shared" si="3"/>
        <v>0</v>
      </c>
    </row>
    <row r="111" spans="1:5" s="4" customFormat="1" ht="14.25" customHeight="1" x14ac:dyDescent="0.25">
      <c r="A111" s="8" t="s">
        <v>41</v>
      </c>
      <c r="B111" s="11" t="s">
        <v>42</v>
      </c>
      <c r="C111" s="24">
        <v>100000</v>
      </c>
      <c r="D111" s="43">
        <v>0</v>
      </c>
      <c r="E111" s="13">
        <f t="shared" si="3"/>
        <v>0</v>
      </c>
    </row>
    <row r="112" spans="1:5" s="4" customFormat="1" ht="14.25" customHeight="1" x14ac:dyDescent="0.25">
      <c r="A112" s="9" t="s">
        <v>43</v>
      </c>
      <c r="B112" s="21" t="s">
        <v>44</v>
      </c>
      <c r="C112" s="23">
        <f>C113+C114+C115+C116+C117+C118</f>
        <v>1579900</v>
      </c>
      <c r="D112" s="51">
        <f>D113+D114+D115+D116+D117+D118</f>
        <v>1272574.8399999999</v>
      </c>
      <c r="E112" s="13">
        <f t="shared" si="3"/>
        <v>0.80547809355022459</v>
      </c>
    </row>
    <row r="113" spans="1:5" s="4" customFormat="1" ht="15" customHeight="1" x14ac:dyDescent="0.25">
      <c r="A113" s="8" t="s">
        <v>5</v>
      </c>
      <c r="B113" s="11" t="s">
        <v>6</v>
      </c>
      <c r="C113" s="17">
        <v>1075890</v>
      </c>
      <c r="D113" s="43">
        <v>965821.07</v>
      </c>
      <c r="E113" s="13">
        <f t="shared" si="3"/>
        <v>0.89769499670040609</v>
      </c>
    </row>
    <row r="114" spans="1:5" s="4" customFormat="1" ht="15" customHeight="1" x14ac:dyDescent="0.25">
      <c r="A114" s="8" t="s">
        <v>7</v>
      </c>
      <c r="B114" s="11" t="s">
        <v>8</v>
      </c>
      <c r="C114" s="17">
        <v>236940</v>
      </c>
      <c r="D114" s="43">
        <v>206009.60000000001</v>
      </c>
      <c r="E114" s="13">
        <f t="shared" si="3"/>
        <v>0.86945893475141389</v>
      </c>
    </row>
    <row r="115" spans="1:5" s="4" customFormat="1" ht="15" customHeight="1" x14ac:dyDescent="0.25">
      <c r="A115" s="8" t="s">
        <v>11</v>
      </c>
      <c r="B115" s="11" t="s">
        <v>12</v>
      </c>
      <c r="C115" s="17">
        <v>4270</v>
      </c>
      <c r="D115" s="43">
        <v>2257.06</v>
      </c>
      <c r="E115" s="13">
        <f t="shared" si="3"/>
        <v>0.52858548009367678</v>
      </c>
    </row>
    <row r="116" spans="1:5" s="4" customFormat="1" ht="15" customHeight="1" x14ac:dyDescent="0.25">
      <c r="A116" s="8" t="s">
        <v>15</v>
      </c>
      <c r="B116" s="11" t="s">
        <v>16</v>
      </c>
      <c r="C116" s="17">
        <v>2400</v>
      </c>
      <c r="D116" s="43">
        <v>986.63</v>
      </c>
      <c r="E116" s="13">
        <f t="shared" si="3"/>
        <v>0.41109583333333333</v>
      </c>
    </row>
    <row r="117" spans="1:5" s="4" customFormat="1" ht="15" customHeight="1" x14ac:dyDescent="0.25">
      <c r="A117" s="8" t="s">
        <v>17</v>
      </c>
      <c r="B117" s="11" t="s">
        <v>18</v>
      </c>
      <c r="C117" s="17">
        <v>110400</v>
      </c>
      <c r="D117" s="43">
        <v>0</v>
      </c>
      <c r="E117" s="13">
        <f t="shared" si="3"/>
        <v>0</v>
      </c>
    </row>
    <row r="118" spans="1:5" s="4" customFormat="1" ht="15" customHeight="1" x14ac:dyDescent="0.25">
      <c r="A118" s="8" t="s">
        <v>45</v>
      </c>
      <c r="B118" s="11" t="s">
        <v>46</v>
      </c>
      <c r="C118" s="17">
        <v>150000</v>
      </c>
      <c r="D118" s="43">
        <v>97500.479999999996</v>
      </c>
      <c r="E118" s="13">
        <f t="shared" si="3"/>
        <v>0.6500032</v>
      </c>
    </row>
    <row r="119" spans="1:5" s="4" customFormat="1" ht="15" customHeight="1" x14ac:dyDescent="0.25">
      <c r="A119" s="9" t="s">
        <v>47</v>
      </c>
      <c r="B119" s="21" t="s">
        <v>48</v>
      </c>
      <c r="C119" s="23">
        <f>C120+C121+C122</f>
        <v>1109030</v>
      </c>
      <c r="D119" s="51">
        <f>D120+D121+D122</f>
        <v>481813.16000000003</v>
      </c>
      <c r="E119" s="13">
        <f t="shared" si="3"/>
        <v>0.43444556053488187</v>
      </c>
    </row>
    <row r="120" spans="1:5" s="4" customFormat="1" ht="15" customHeight="1" x14ac:dyDescent="0.25">
      <c r="A120" s="8" t="s">
        <v>9</v>
      </c>
      <c r="B120" s="11" t="s">
        <v>10</v>
      </c>
      <c r="C120" s="17">
        <v>411030</v>
      </c>
      <c r="D120" s="43">
        <v>120763.16</v>
      </c>
      <c r="E120" s="13">
        <f t="shared" si="3"/>
        <v>0.29380619419507092</v>
      </c>
    </row>
    <row r="121" spans="1:5" s="4" customFormat="1" ht="15" customHeight="1" x14ac:dyDescent="0.25">
      <c r="A121" s="8" t="s">
        <v>11</v>
      </c>
      <c r="B121" s="11" t="s">
        <v>12</v>
      </c>
      <c r="C121" s="17">
        <v>23000</v>
      </c>
      <c r="D121" s="43">
        <v>2400</v>
      </c>
      <c r="E121" s="13">
        <f t="shared" si="3"/>
        <v>0.10434782608695652</v>
      </c>
    </row>
    <row r="122" spans="1:5" s="4" customFormat="1" ht="28.5" customHeight="1" x14ac:dyDescent="0.25">
      <c r="A122" s="8" t="s">
        <v>21</v>
      </c>
      <c r="B122" s="11" t="s">
        <v>22</v>
      </c>
      <c r="C122" s="17">
        <v>675000</v>
      </c>
      <c r="D122" s="43">
        <v>358650</v>
      </c>
      <c r="E122" s="13">
        <f t="shared" si="3"/>
        <v>0.53133333333333332</v>
      </c>
    </row>
    <row r="123" spans="1:5" s="4" customFormat="1" ht="30" customHeight="1" x14ac:dyDescent="0.25">
      <c r="A123" s="9" t="s">
        <v>49</v>
      </c>
      <c r="B123" s="21" t="s">
        <v>50</v>
      </c>
      <c r="C123" s="23">
        <f>C124</f>
        <v>140000</v>
      </c>
      <c r="D123" s="51">
        <f>D124</f>
        <v>76000</v>
      </c>
      <c r="E123" s="13">
        <f t="shared" si="3"/>
        <v>0.54285714285714282</v>
      </c>
    </row>
    <row r="124" spans="1:5" s="4" customFormat="1" ht="28.5" customHeight="1" x14ac:dyDescent="0.25">
      <c r="A124" s="8" t="s">
        <v>21</v>
      </c>
      <c r="B124" s="11" t="s">
        <v>22</v>
      </c>
      <c r="C124" s="24">
        <v>140000</v>
      </c>
      <c r="D124" s="43">
        <v>76000</v>
      </c>
      <c r="E124" s="13">
        <f t="shared" si="3"/>
        <v>0.54285714285714282</v>
      </c>
    </row>
    <row r="125" spans="1:5" s="4" customFormat="1" ht="29.25" customHeight="1" x14ac:dyDescent="0.25">
      <c r="A125" s="9" t="s">
        <v>51</v>
      </c>
      <c r="B125" s="21" t="s">
        <v>52</v>
      </c>
      <c r="C125" s="23">
        <f>C126+C127</f>
        <v>1429529</v>
      </c>
      <c r="D125" s="51">
        <f>D126+D127</f>
        <v>1050441.23</v>
      </c>
      <c r="E125" s="13">
        <f t="shared" si="3"/>
        <v>0.73481631362497712</v>
      </c>
    </row>
    <row r="126" spans="1:5" s="4" customFormat="1" ht="15" customHeight="1" x14ac:dyDescent="0.25">
      <c r="A126" s="8" t="s">
        <v>9</v>
      </c>
      <c r="B126" s="11" t="s">
        <v>10</v>
      </c>
      <c r="C126" s="17">
        <v>340000</v>
      </c>
      <c r="D126" s="43">
        <v>236039.13</v>
      </c>
      <c r="E126" s="13">
        <f t="shared" si="3"/>
        <v>0.69423273529411766</v>
      </c>
    </row>
    <row r="127" spans="1:5" s="4" customFormat="1" ht="31.5" customHeight="1" x14ac:dyDescent="0.25">
      <c r="A127" s="8" t="s">
        <v>41</v>
      </c>
      <c r="B127" s="11" t="s">
        <v>80</v>
      </c>
      <c r="C127" s="17">
        <v>1089529</v>
      </c>
      <c r="D127" s="43">
        <v>814402.1</v>
      </c>
      <c r="E127" s="13">
        <f t="shared" si="3"/>
        <v>0.74748088394159307</v>
      </c>
    </row>
    <row r="128" spans="1:5" s="4" customFormat="1" ht="27.75" customHeight="1" x14ac:dyDescent="0.25">
      <c r="A128" s="9" t="s">
        <v>53</v>
      </c>
      <c r="B128" s="21" t="s">
        <v>54</v>
      </c>
      <c r="C128" s="23">
        <f>C129+C130+C131</f>
        <v>7125300</v>
      </c>
      <c r="D128" s="51">
        <f>D129+D130+D131</f>
        <v>6907124.0499999998</v>
      </c>
      <c r="E128" s="13">
        <f t="shared" si="3"/>
        <v>0.96938010329389634</v>
      </c>
    </row>
    <row r="129" spans="1:5" s="4" customFormat="1" ht="30" customHeight="1" x14ac:dyDescent="0.25">
      <c r="A129" s="8" t="s">
        <v>41</v>
      </c>
      <c r="B129" s="28" t="s">
        <v>81</v>
      </c>
      <c r="C129" s="17">
        <v>4505600</v>
      </c>
      <c r="D129" s="43">
        <v>4505600</v>
      </c>
      <c r="E129" s="13">
        <f t="shared" si="3"/>
        <v>1</v>
      </c>
    </row>
    <row r="130" spans="1:5" s="4" customFormat="1" ht="30" customHeight="1" x14ac:dyDescent="0.25">
      <c r="A130" s="8" t="s">
        <v>41</v>
      </c>
      <c r="B130" s="28" t="s">
        <v>82</v>
      </c>
      <c r="C130" s="17">
        <v>2607700</v>
      </c>
      <c r="D130" s="43">
        <v>2389524.0499999998</v>
      </c>
      <c r="E130" s="13">
        <f t="shared" si="3"/>
        <v>0.91633395329217315</v>
      </c>
    </row>
    <row r="131" spans="1:5" s="4" customFormat="1" ht="30" customHeight="1" x14ac:dyDescent="0.25">
      <c r="A131" s="8" t="s">
        <v>41</v>
      </c>
      <c r="B131" s="28" t="s">
        <v>83</v>
      </c>
      <c r="C131" s="17">
        <v>12000</v>
      </c>
      <c r="D131" s="43">
        <v>12000</v>
      </c>
      <c r="E131" s="13">
        <f t="shared" si="3"/>
        <v>1</v>
      </c>
    </row>
    <row r="132" spans="1:5" s="4" customFormat="1" ht="28.5" customHeight="1" x14ac:dyDescent="0.25">
      <c r="A132" s="9" t="s">
        <v>55</v>
      </c>
      <c r="B132" s="21" t="s">
        <v>56</v>
      </c>
      <c r="C132" s="23">
        <f>C133</f>
        <v>810000</v>
      </c>
      <c r="D132" s="51">
        <f>D133</f>
        <v>440212.44</v>
      </c>
      <c r="E132" s="13">
        <f t="shared" si="3"/>
        <v>0.54347214814814815</v>
      </c>
    </row>
    <row r="133" spans="1:5" s="4" customFormat="1" ht="15" customHeight="1" x14ac:dyDescent="0.25">
      <c r="A133" s="8" t="s">
        <v>41</v>
      </c>
      <c r="B133" s="11" t="s">
        <v>42</v>
      </c>
      <c r="C133" s="24">
        <v>810000</v>
      </c>
      <c r="D133" s="43">
        <v>440212.44</v>
      </c>
      <c r="E133" s="13">
        <f t="shared" ref="E133:E149" si="4">D133/C133</f>
        <v>0.54347214814814815</v>
      </c>
    </row>
    <row r="134" spans="1:5" s="4" customFormat="1" ht="15.75" customHeight="1" x14ac:dyDescent="0.25">
      <c r="A134" s="9" t="s">
        <v>57</v>
      </c>
      <c r="B134" s="21" t="s">
        <v>58</v>
      </c>
      <c r="C134" s="23">
        <f>C135+C136+C137</f>
        <v>15764300</v>
      </c>
      <c r="D134" s="51">
        <f>D135+D136+D137</f>
        <v>13876764.09</v>
      </c>
      <c r="E134" s="13">
        <f t="shared" si="4"/>
        <v>0.88026516178961323</v>
      </c>
    </row>
    <row r="135" spans="1:5" s="4" customFormat="1" ht="15" customHeight="1" x14ac:dyDescent="0.25">
      <c r="A135" s="8" t="s">
        <v>17</v>
      </c>
      <c r="B135" s="11" t="s">
        <v>18</v>
      </c>
      <c r="C135" s="17">
        <v>3000000</v>
      </c>
      <c r="D135" s="43">
        <v>2634685.1</v>
      </c>
      <c r="E135" s="13">
        <f t="shared" si="4"/>
        <v>0.8782283666666667</v>
      </c>
    </row>
    <row r="136" spans="1:5" s="4" customFormat="1" ht="30" customHeight="1" x14ac:dyDescent="0.25">
      <c r="A136" s="8" t="s">
        <v>41</v>
      </c>
      <c r="B136" s="11" t="s">
        <v>84</v>
      </c>
      <c r="C136" s="17">
        <v>12414300</v>
      </c>
      <c r="D136" s="43">
        <v>10896114.99</v>
      </c>
      <c r="E136" s="13">
        <f t="shared" si="4"/>
        <v>0.87770675672410048</v>
      </c>
    </row>
    <row r="137" spans="1:5" s="4" customFormat="1" ht="30" customHeight="1" x14ac:dyDescent="0.25">
      <c r="A137" s="8" t="s">
        <v>41</v>
      </c>
      <c r="B137" s="11" t="s">
        <v>85</v>
      </c>
      <c r="C137" s="17">
        <v>350000</v>
      </c>
      <c r="D137" s="43">
        <v>345964</v>
      </c>
      <c r="E137" s="13">
        <f t="shared" si="4"/>
        <v>0.98846857142857147</v>
      </c>
    </row>
    <row r="138" spans="1:5" s="4" customFormat="1" ht="15" customHeight="1" x14ac:dyDescent="0.25">
      <c r="A138" s="9" t="s">
        <v>59</v>
      </c>
      <c r="B138" s="21" t="s">
        <v>60</v>
      </c>
      <c r="C138" s="23">
        <f>C139</f>
        <v>10000</v>
      </c>
      <c r="D138" s="51">
        <f>D139</f>
        <v>0</v>
      </c>
      <c r="E138" s="13">
        <f t="shared" si="4"/>
        <v>0</v>
      </c>
    </row>
    <row r="139" spans="1:5" s="4" customFormat="1" ht="15" customHeight="1" x14ac:dyDescent="0.25">
      <c r="A139" s="8" t="s">
        <v>41</v>
      </c>
      <c r="B139" s="11" t="s">
        <v>42</v>
      </c>
      <c r="C139" s="24">
        <v>10000</v>
      </c>
      <c r="D139" s="43">
        <v>0</v>
      </c>
      <c r="E139" s="13">
        <f t="shared" si="4"/>
        <v>0</v>
      </c>
    </row>
    <row r="140" spans="1:5" s="4" customFormat="1" ht="15" customHeight="1" x14ac:dyDescent="0.25">
      <c r="A140" s="9" t="s">
        <v>61</v>
      </c>
      <c r="B140" s="21" t="s">
        <v>62</v>
      </c>
      <c r="C140" s="23">
        <f>C141</f>
        <v>655000</v>
      </c>
      <c r="D140" s="51">
        <f>D141</f>
        <v>488888.62</v>
      </c>
      <c r="E140" s="13">
        <f t="shared" si="4"/>
        <v>0.74639483969465648</v>
      </c>
    </row>
    <row r="141" spans="1:5" s="4" customFormat="1" ht="15" customHeight="1" x14ac:dyDescent="0.25">
      <c r="A141" s="8" t="s">
        <v>41</v>
      </c>
      <c r="B141" s="11" t="s">
        <v>42</v>
      </c>
      <c r="C141" s="24">
        <v>655000</v>
      </c>
      <c r="D141" s="43">
        <v>488888.62</v>
      </c>
      <c r="E141" s="13">
        <f t="shared" si="4"/>
        <v>0.74639483969465648</v>
      </c>
    </row>
    <row r="142" spans="1:5" s="4" customFormat="1" ht="15" customHeight="1" x14ac:dyDescent="0.25">
      <c r="A142" s="9" t="s">
        <v>63</v>
      </c>
      <c r="B142" s="21" t="s">
        <v>64</v>
      </c>
      <c r="C142" s="23">
        <f>C143</f>
        <v>64654</v>
      </c>
      <c r="D142" s="51">
        <f>D143</f>
        <v>0</v>
      </c>
      <c r="E142" s="13">
        <f t="shared" si="4"/>
        <v>0</v>
      </c>
    </row>
    <row r="143" spans="1:5" s="4" customFormat="1" ht="15" customHeight="1" x14ac:dyDescent="0.25">
      <c r="A143" s="8" t="s">
        <v>9</v>
      </c>
      <c r="B143" s="11" t="s">
        <v>10</v>
      </c>
      <c r="C143" s="24">
        <v>64654</v>
      </c>
      <c r="D143" s="43">
        <v>0</v>
      </c>
      <c r="E143" s="13">
        <f t="shared" si="4"/>
        <v>0</v>
      </c>
    </row>
    <row r="144" spans="1:5" s="4" customFormat="1" ht="15" customHeight="1" x14ac:dyDescent="0.25">
      <c r="A144" s="9" t="s">
        <v>65</v>
      </c>
      <c r="B144" s="21" t="s">
        <v>38</v>
      </c>
      <c r="C144" s="23">
        <f>C145+C146+C147+C148</f>
        <v>3076700</v>
      </c>
      <c r="D144" s="51">
        <f>D145+D146+D147+D148</f>
        <v>1452462.15</v>
      </c>
      <c r="E144" s="13">
        <f t="shared" si="4"/>
        <v>0.4720844248708031</v>
      </c>
    </row>
    <row r="145" spans="1:5" s="4" customFormat="1" ht="15" customHeight="1" x14ac:dyDescent="0.25">
      <c r="A145" s="8" t="s">
        <v>9</v>
      </c>
      <c r="B145" s="11" t="s">
        <v>10</v>
      </c>
      <c r="C145" s="17">
        <v>550000</v>
      </c>
      <c r="D145" s="43">
        <v>98892.02</v>
      </c>
      <c r="E145" s="13">
        <f t="shared" si="4"/>
        <v>0.17980367272727274</v>
      </c>
    </row>
    <row r="146" spans="1:5" s="4" customFormat="1" ht="15" customHeight="1" x14ac:dyDescent="0.25">
      <c r="A146" s="8" t="s">
        <v>11</v>
      </c>
      <c r="B146" s="11" t="s">
        <v>12</v>
      </c>
      <c r="C146" s="17">
        <v>926700</v>
      </c>
      <c r="D146" s="43">
        <v>172462.13</v>
      </c>
      <c r="E146" s="13">
        <f t="shared" si="4"/>
        <v>0.18610351785906981</v>
      </c>
    </row>
    <row r="147" spans="1:5" s="4" customFormat="1" ht="29.25" customHeight="1" x14ac:dyDescent="0.25">
      <c r="A147" s="8" t="s">
        <v>21</v>
      </c>
      <c r="B147" s="11" t="s">
        <v>22</v>
      </c>
      <c r="C147" s="17">
        <v>200000</v>
      </c>
      <c r="D147" s="43">
        <v>100000</v>
      </c>
      <c r="E147" s="13">
        <f t="shared" si="4"/>
        <v>0.5</v>
      </c>
    </row>
    <row r="148" spans="1:5" s="4" customFormat="1" ht="30.75" customHeight="1" x14ac:dyDescent="0.25">
      <c r="A148" s="8" t="s">
        <v>41</v>
      </c>
      <c r="B148" s="11" t="s">
        <v>86</v>
      </c>
      <c r="C148" s="17">
        <v>1400000</v>
      </c>
      <c r="D148" s="43">
        <v>1081108</v>
      </c>
      <c r="E148" s="13">
        <f t="shared" si="4"/>
        <v>0.77222000000000002</v>
      </c>
    </row>
    <row r="149" spans="1:5" s="32" customFormat="1" ht="17.25" customHeight="1" x14ac:dyDescent="0.25">
      <c r="A149" s="29" t="s">
        <v>66</v>
      </c>
      <c r="B149" s="30" t="s">
        <v>67</v>
      </c>
      <c r="C149" s="31">
        <f>C4+C15+C103+C105+C107+C110+C112+C119+C123+C125+C128+C132+C134+C138+C140+C142+C144</f>
        <v>82233760</v>
      </c>
      <c r="D149" s="53">
        <f>D4+D15+D103+D105+D107+D110+D112+D119+D123+D125+D128+D132+D134+D138+D140+D142+D144</f>
        <v>60989201.479999989</v>
      </c>
      <c r="E149" s="13">
        <f t="shared" si="4"/>
        <v>0.74165648609524837</v>
      </c>
    </row>
    <row r="150" spans="1:5" s="6" customFormat="1" ht="15.75" x14ac:dyDescent="0.25">
      <c r="A150" s="48"/>
      <c r="B150" s="48"/>
      <c r="C150" s="47"/>
      <c r="D150" s="47"/>
      <c r="E150" s="14"/>
    </row>
    <row r="151" spans="1:5" ht="17.25" customHeight="1" x14ac:dyDescent="0.25">
      <c r="A151" s="46" t="s">
        <v>68</v>
      </c>
      <c r="B151" s="46"/>
      <c r="C151" s="49" t="s">
        <v>87</v>
      </c>
      <c r="D151" s="49"/>
    </row>
  </sheetData>
  <mergeCells count="6">
    <mergeCell ref="A1:E1"/>
    <mergeCell ref="A2:E2"/>
    <mergeCell ref="A151:B151"/>
    <mergeCell ref="C150:D150"/>
    <mergeCell ref="A150:B150"/>
    <mergeCell ref="C151:D151"/>
  </mergeCells>
  <pageMargins left="0.25" right="0.30694444444444446" top="0.25" bottom="0.25" header="0.3" footer="0.3"/>
  <pageSetup paperSize="9" scale="99" fitToHeight="1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151"/>
  <sheetViews>
    <sheetView showGridLines="0" topLeftCell="A61" zoomScaleNormal="100" workbookViewId="0">
      <selection activeCell="B78" sqref="B78"/>
    </sheetView>
  </sheetViews>
  <sheetFormatPr defaultRowHeight="12.75" x14ac:dyDescent="0.2"/>
  <cols>
    <col min="1" max="1" width="7.7109375" style="10" customWidth="1"/>
    <col min="2" max="2" width="66.7109375" customWidth="1"/>
    <col min="3" max="3" width="18.42578125" customWidth="1"/>
    <col min="4" max="4" width="18" customWidth="1"/>
    <col min="5" max="5" width="12.42578125" style="15" customWidth="1"/>
  </cols>
  <sheetData>
    <row r="1" spans="1:5" s="1" customFormat="1" ht="19.5" customHeight="1" x14ac:dyDescent="0.3">
      <c r="A1" s="44" t="s">
        <v>69</v>
      </c>
      <c r="B1" s="44"/>
      <c r="C1" s="44"/>
      <c r="D1" s="44"/>
      <c r="E1" s="44"/>
    </row>
    <row r="2" spans="1:5" s="1" customFormat="1" ht="18" customHeight="1" x14ac:dyDescent="0.3">
      <c r="A2" s="45" t="s">
        <v>0</v>
      </c>
      <c r="B2" s="45"/>
      <c r="C2" s="45"/>
      <c r="D2" s="45"/>
      <c r="E2" s="45"/>
    </row>
    <row r="3" spans="1:5" s="5" customFormat="1" ht="46.5" customHeight="1" x14ac:dyDescent="0.25">
      <c r="A3" s="2" t="s">
        <v>1</v>
      </c>
      <c r="B3" s="2" t="s">
        <v>2</v>
      </c>
      <c r="C3" s="2" t="s">
        <v>70</v>
      </c>
      <c r="D3" s="3" t="s">
        <v>71</v>
      </c>
      <c r="E3" s="12" t="s">
        <v>72</v>
      </c>
    </row>
    <row r="4" spans="1:5" s="4" customFormat="1" ht="42" customHeight="1" x14ac:dyDescent="0.25">
      <c r="A4" s="7" t="s">
        <v>3</v>
      </c>
      <c r="B4" s="21" t="s">
        <v>4</v>
      </c>
      <c r="C4" s="23">
        <f>C5+C6+C7+C8+C9+C10+C11+C12+C13+C14</f>
        <v>14629156</v>
      </c>
      <c r="D4" s="23">
        <f>D5+D6+D7+D8+D9+D10+D11+D12+D13+D14</f>
        <v>0</v>
      </c>
      <c r="E4" s="13">
        <f>D4/C4</f>
        <v>0</v>
      </c>
    </row>
    <row r="5" spans="1:5" s="4" customFormat="1" ht="15" customHeight="1" x14ac:dyDescent="0.25">
      <c r="A5" s="8" t="s">
        <v>5</v>
      </c>
      <c r="B5" s="11" t="s">
        <v>6</v>
      </c>
      <c r="C5" s="17">
        <v>9354800</v>
      </c>
      <c r="D5" s="42"/>
      <c r="E5" s="13">
        <f t="shared" ref="E5:E68" si="0">D5/C5</f>
        <v>0</v>
      </c>
    </row>
    <row r="6" spans="1:5" s="4" customFormat="1" ht="15" customHeight="1" x14ac:dyDescent="0.25">
      <c r="A6" s="8" t="s">
        <v>7</v>
      </c>
      <c r="B6" s="11" t="s">
        <v>8</v>
      </c>
      <c r="C6" s="17">
        <v>2058200</v>
      </c>
      <c r="D6" s="42"/>
      <c r="E6" s="13">
        <f t="shared" si="0"/>
        <v>0</v>
      </c>
    </row>
    <row r="7" spans="1:5" s="4" customFormat="1" ht="15" customHeight="1" x14ac:dyDescent="0.25">
      <c r="A7" s="8" t="s">
        <v>9</v>
      </c>
      <c r="B7" s="11" t="s">
        <v>10</v>
      </c>
      <c r="C7" s="17">
        <v>1174156</v>
      </c>
      <c r="D7" s="42"/>
      <c r="E7" s="13">
        <f t="shared" si="0"/>
        <v>0</v>
      </c>
    </row>
    <row r="8" spans="1:5" s="4" customFormat="1" ht="15" customHeight="1" x14ac:dyDescent="0.25">
      <c r="A8" s="8" t="s">
        <v>11</v>
      </c>
      <c r="B8" s="11" t="s">
        <v>12</v>
      </c>
      <c r="C8" s="17">
        <v>642200</v>
      </c>
      <c r="D8" s="42"/>
      <c r="E8" s="13">
        <f t="shared" si="0"/>
        <v>0</v>
      </c>
    </row>
    <row r="9" spans="1:5" s="4" customFormat="1" ht="15" customHeight="1" x14ac:dyDescent="0.25">
      <c r="A9" s="8" t="s">
        <v>13</v>
      </c>
      <c r="B9" s="11" t="s">
        <v>14</v>
      </c>
      <c r="C9" s="17">
        <v>10000</v>
      </c>
      <c r="D9" s="42"/>
      <c r="E9" s="13">
        <f t="shared" si="0"/>
        <v>0</v>
      </c>
    </row>
    <row r="10" spans="1:5" s="4" customFormat="1" ht="15" customHeight="1" x14ac:dyDescent="0.25">
      <c r="A10" s="8" t="s">
        <v>15</v>
      </c>
      <c r="B10" s="11" t="s">
        <v>16</v>
      </c>
      <c r="C10" s="17">
        <v>12000</v>
      </c>
      <c r="D10" s="42"/>
      <c r="E10" s="13">
        <f t="shared" si="0"/>
        <v>0</v>
      </c>
    </row>
    <row r="11" spans="1:5" s="4" customFormat="1" ht="15" customHeight="1" x14ac:dyDescent="0.25">
      <c r="A11" s="8" t="s">
        <v>17</v>
      </c>
      <c r="B11" s="11" t="s">
        <v>18</v>
      </c>
      <c r="C11" s="17">
        <v>600000</v>
      </c>
      <c r="D11" s="42"/>
      <c r="E11" s="13">
        <f t="shared" si="0"/>
        <v>0</v>
      </c>
    </row>
    <row r="12" spans="1:5" s="4" customFormat="1" ht="15" customHeight="1" x14ac:dyDescent="0.25">
      <c r="A12" s="8" t="s">
        <v>19</v>
      </c>
      <c r="B12" s="11" t="s">
        <v>20</v>
      </c>
      <c r="C12" s="17">
        <v>600000</v>
      </c>
      <c r="D12" s="42"/>
      <c r="E12" s="13">
        <f t="shared" si="0"/>
        <v>0</v>
      </c>
    </row>
    <row r="13" spans="1:5" s="4" customFormat="1" ht="27.75" customHeight="1" x14ac:dyDescent="0.25">
      <c r="A13" s="8" t="s">
        <v>21</v>
      </c>
      <c r="B13" s="11" t="s">
        <v>22</v>
      </c>
      <c r="C13" s="17">
        <v>17800</v>
      </c>
      <c r="D13" s="42"/>
      <c r="E13" s="13">
        <f t="shared" si="0"/>
        <v>0</v>
      </c>
    </row>
    <row r="14" spans="1:5" s="4" customFormat="1" ht="15" customHeight="1" x14ac:dyDescent="0.25">
      <c r="A14" s="8" t="s">
        <v>23</v>
      </c>
      <c r="B14" s="11" t="s">
        <v>24</v>
      </c>
      <c r="C14" s="17">
        <v>160000</v>
      </c>
      <c r="D14" s="42"/>
      <c r="E14" s="13">
        <f t="shared" si="0"/>
        <v>0</v>
      </c>
    </row>
    <row r="15" spans="1:5" s="38" customFormat="1" ht="15" customHeight="1" x14ac:dyDescent="0.25">
      <c r="A15" s="39" t="s">
        <v>25</v>
      </c>
      <c r="B15" s="40" t="s">
        <v>26</v>
      </c>
      <c r="C15" s="41">
        <f>C26+C37+C48+C59+C70+C81+C92</f>
        <v>33325191</v>
      </c>
      <c r="D15" s="41">
        <f>D26+D37+D48+D59+D70+D81+D92</f>
        <v>24135916.210000001</v>
      </c>
      <c r="E15" s="37">
        <f t="shared" si="0"/>
        <v>0.72425439992226903</v>
      </c>
    </row>
    <row r="16" spans="1:5" s="38" customFormat="1" ht="15" customHeight="1" x14ac:dyDescent="0.25">
      <c r="A16" s="33" t="s">
        <v>5</v>
      </c>
      <c r="B16" s="34" t="s">
        <v>6</v>
      </c>
      <c r="C16" s="35">
        <f>C27+C38+C49+C60+C71+C82+C93</f>
        <v>20438600</v>
      </c>
      <c r="D16" s="36">
        <f>D27+D38+D49+D60+D71+D82+D93</f>
        <v>15567310.539999999</v>
      </c>
      <c r="E16" s="37">
        <f t="shared" si="0"/>
        <v>0.76166227334553238</v>
      </c>
    </row>
    <row r="17" spans="1:6" s="38" customFormat="1" ht="15" customHeight="1" x14ac:dyDescent="0.25">
      <c r="A17" s="33" t="s">
        <v>7</v>
      </c>
      <c r="B17" s="34" t="s">
        <v>8</v>
      </c>
      <c r="C17" s="35">
        <f>C28+C39+C50+C61+C72+C83+C94</f>
        <v>4540580</v>
      </c>
      <c r="D17" s="36">
        <f t="shared" ref="D17:D25" si="1">D28+D39+D50+D61+D72+D83+D94</f>
        <v>3440318.5</v>
      </c>
      <c r="E17" s="37">
        <f t="shared" si="0"/>
        <v>0.75768260882970895</v>
      </c>
    </row>
    <row r="18" spans="1:6" s="38" customFormat="1" ht="15" customHeight="1" x14ac:dyDescent="0.25">
      <c r="A18" s="33" t="s">
        <v>9</v>
      </c>
      <c r="B18" s="34" t="s">
        <v>10</v>
      </c>
      <c r="C18" s="35">
        <f t="shared" ref="C18:C25" si="2">C29+C40+C51+C62+C73+C84+C95</f>
        <v>762481</v>
      </c>
      <c r="D18" s="36">
        <f t="shared" si="1"/>
        <v>429165.38999999996</v>
      </c>
      <c r="E18" s="37">
        <f t="shared" si="0"/>
        <v>0.56285388094916455</v>
      </c>
    </row>
    <row r="19" spans="1:6" s="38" customFormat="1" ht="15" customHeight="1" x14ac:dyDescent="0.25">
      <c r="A19" s="33" t="s">
        <v>27</v>
      </c>
      <c r="B19" s="34" t="s">
        <v>28</v>
      </c>
      <c r="C19" s="35">
        <f t="shared" si="2"/>
        <v>39000</v>
      </c>
      <c r="D19" s="36">
        <f t="shared" si="1"/>
        <v>13782.65</v>
      </c>
      <c r="E19" s="37">
        <f t="shared" si="0"/>
        <v>0.35340128205128202</v>
      </c>
    </row>
    <row r="20" spans="1:6" s="38" customFormat="1" ht="15" customHeight="1" x14ac:dyDescent="0.25">
      <c r="A20" s="33" t="s">
        <v>29</v>
      </c>
      <c r="B20" s="34" t="s">
        <v>30</v>
      </c>
      <c r="C20" s="35">
        <f t="shared" si="2"/>
        <v>3038420</v>
      </c>
      <c r="D20" s="36">
        <f t="shared" si="1"/>
        <v>1633239.8499999999</v>
      </c>
      <c r="E20" s="37">
        <f t="shared" si="0"/>
        <v>0.53752932445152413</v>
      </c>
      <c r="F20" s="38">
        <f>C20-(D20/7*3)-D20</f>
        <v>705220.21428571432</v>
      </c>
    </row>
    <row r="21" spans="1:6" s="38" customFormat="1" ht="15" customHeight="1" x14ac:dyDescent="0.25">
      <c r="A21" s="33" t="s">
        <v>11</v>
      </c>
      <c r="B21" s="34" t="s">
        <v>12</v>
      </c>
      <c r="C21" s="35">
        <f t="shared" si="2"/>
        <v>1038620</v>
      </c>
      <c r="D21" s="36">
        <f t="shared" si="1"/>
        <v>744265.08000000007</v>
      </c>
      <c r="E21" s="37">
        <f t="shared" si="0"/>
        <v>0.71659036028576384</v>
      </c>
    </row>
    <row r="22" spans="1:6" s="38" customFormat="1" ht="15" customHeight="1" x14ac:dyDescent="0.25">
      <c r="A22" s="33" t="s">
        <v>13</v>
      </c>
      <c r="B22" s="34" t="s">
        <v>14</v>
      </c>
      <c r="C22" s="35">
        <f t="shared" si="2"/>
        <v>23600</v>
      </c>
      <c r="D22" s="36">
        <f t="shared" si="1"/>
        <v>4280</v>
      </c>
      <c r="E22" s="37">
        <f t="shared" si="0"/>
        <v>0.18135593220338983</v>
      </c>
    </row>
    <row r="23" spans="1:6" s="38" customFormat="1" ht="15" customHeight="1" x14ac:dyDescent="0.25">
      <c r="A23" s="33" t="s">
        <v>15</v>
      </c>
      <c r="B23" s="34" t="s">
        <v>16</v>
      </c>
      <c r="C23" s="35">
        <f t="shared" si="2"/>
        <v>192900</v>
      </c>
      <c r="D23" s="36">
        <f t="shared" si="1"/>
        <v>93104.58</v>
      </c>
      <c r="E23" s="37">
        <f t="shared" si="0"/>
        <v>0.48265723172628305</v>
      </c>
    </row>
    <row r="24" spans="1:6" s="38" customFormat="1" ht="15" customHeight="1" x14ac:dyDescent="0.25">
      <c r="A24" s="33" t="s">
        <v>17</v>
      </c>
      <c r="B24" s="34" t="s">
        <v>18</v>
      </c>
      <c r="C24" s="35">
        <f t="shared" si="2"/>
        <v>713400</v>
      </c>
      <c r="D24" s="36">
        <f t="shared" si="1"/>
        <v>412608.93</v>
      </c>
      <c r="E24" s="37">
        <f t="shared" si="0"/>
        <v>0.57836968040370063</v>
      </c>
    </row>
    <row r="25" spans="1:6" s="38" customFormat="1" ht="15" customHeight="1" x14ac:dyDescent="0.25">
      <c r="A25" s="33" t="s">
        <v>19</v>
      </c>
      <c r="B25" s="34" t="s">
        <v>20</v>
      </c>
      <c r="C25" s="35">
        <f t="shared" si="2"/>
        <v>2537590</v>
      </c>
      <c r="D25" s="36">
        <f t="shared" si="1"/>
        <v>1797840.6900000002</v>
      </c>
      <c r="E25" s="37">
        <f t="shared" si="0"/>
        <v>0.70848351782596886</v>
      </c>
    </row>
    <row r="26" spans="1:6" s="27" customFormat="1" ht="15" customHeight="1" x14ac:dyDescent="0.2">
      <c r="A26" s="19" t="s">
        <v>25</v>
      </c>
      <c r="B26" s="22" t="s">
        <v>73</v>
      </c>
      <c r="C26" s="23">
        <f>C27+C28+C29+C30+C31+C32+C33+C34+C35+C36</f>
        <v>1762300</v>
      </c>
      <c r="D26" s="23">
        <f>D27+D28+D29+D30+D31+D32+D33+D34+D35+D36</f>
        <v>1182439.1499999999</v>
      </c>
      <c r="E26" s="13">
        <f t="shared" si="0"/>
        <v>0.67096359870623612</v>
      </c>
    </row>
    <row r="27" spans="1:6" s="4" customFormat="1" ht="15" customHeight="1" x14ac:dyDescent="0.25">
      <c r="A27" s="18" t="s">
        <v>5</v>
      </c>
      <c r="B27" s="20" t="s">
        <v>6</v>
      </c>
      <c r="C27" s="17">
        <v>1066000</v>
      </c>
      <c r="D27" s="16">
        <v>744177.13</v>
      </c>
      <c r="E27" s="13">
        <f t="shared" si="0"/>
        <v>0.69810237335834902</v>
      </c>
    </row>
    <row r="28" spans="1:6" s="4" customFormat="1" ht="15" customHeight="1" x14ac:dyDescent="0.25">
      <c r="A28" s="18" t="s">
        <v>7</v>
      </c>
      <c r="B28" s="20" t="s">
        <v>8</v>
      </c>
      <c r="C28" s="17">
        <v>234550</v>
      </c>
      <c r="D28" s="16">
        <v>164959.63</v>
      </c>
      <c r="E28" s="13">
        <f t="shared" si="0"/>
        <v>0.7033026220422085</v>
      </c>
    </row>
    <row r="29" spans="1:6" s="4" customFormat="1" ht="15" customHeight="1" x14ac:dyDescent="0.25">
      <c r="A29" s="18" t="s">
        <v>9</v>
      </c>
      <c r="B29" s="20" t="s">
        <v>10</v>
      </c>
      <c r="C29" s="17">
        <v>84250</v>
      </c>
      <c r="D29" s="16">
        <v>18125.900000000001</v>
      </c>
      <c r="E29" s="13">
        <f t="shared" si="0"/>
        <v>0.21514421364985165</v>
      </c>
    </row>
    <row r="30" spans="1:6" s="4" customFormat="1" ht="15" customHeight="1" x14ac:dyDescent="0.25">
      <c r="A30" s="18" t="s">
        <v>27</v>
      </c>
      <c r="B30" s="20" t="s">
        <v>28</v>
      </c>
      <c r="C30" s="17">
        <v>5000</v>
      </c>
      <c r="D30" s="16">
        <v>0</v>
      </c>
      <c r="E30" s="13">
        <f t="shared" si="0"/>
        <v>0</v>
      </c>
    </row>
    <row r="31" spans="1:6" s="4" customFormat="1" ht="15" customHeight="1" x14ac:dyDescent="0.25">
      <c r="A31" s="18" t="s">
        <v>29</v>
      </c>
      <c r="B31" s="20" t="s">
        <v>30</v>
      </c>
      <c r="C31" s="17">
        <v>130000</v>
      </c>
      <c r="D31" s="16">
        <v>83000.039999999994</v>
      </c>
      <c r="E31" s="13">
        <f t="shared" si="0"/>
        <v>0.63846184615384616</v>
      </c>
      <c r="F31" s="38">
        <f>C31-(D31/7*3)-D31</f>
        <v>11428.514285714293</v>
      </c>
    </row>
    <row r="32" spans="1:6" s="4" customFormat="1" ht="15" customHeight="1" x14ac:dyDescent="0.25">
      <c r="A32" s="18" t="s">
        <v>11</v>
      </c>
      <c r="B32" s="20" t="s">
        <v>12</v>
      </c>
      <c r="C32" s="17">
        <v>51000</v>
      </c>
      <c r="D32" s="16">
        <v>31074.78</v>
      </c>
      <c r="E32" s="13">
        <f t="shared" si="0"/>
        <v>0.60930941176470588</v>
      </c>
    </row>
    <row r="33" spans="1:6" s="4" customFormat="1" ht="15" customHeight="1" x14ac:dyDescent="0.25">
      <c r="A33" s="18" t="s">
        <v>13</v>
      </c>
      <c r="B33" s="20" t="s">
        <v>14</v>
      </c>
      <c r="C33" s="17">
        <v>3000</v>
      </c>
      <c r="D33" s="16">
        <v>1666</v>
      </c>
      <c r="E33" s="13">
        <f t="shared" si="0"/>
        <v>0.55533333333333335</v>
      </c>
    </row>
    <row r="34" spans="1:6" s="4" customFormat="1" ht="15" customHeight="1" x14ac:dyDescent="0.25">
      <c r="A34" s="18" t="s">
        <v>15</v>
      </c>
      <c r="B34" s="20" t="s">
        <v>16</v>
      </c>
      <c r="C34" s="17">
        <v>4500</v>
      </c>
      <c r="D34" s="16">
        <v>2562.8200000000002</v>
      </c>
      <c r="E34" s="13">
        <f t="shared" si="0"/>
        <v>0.56951555555555555</v>
      </c>
    </row>
    <row r="35" spans="1:6" s="4" customFormat="1" ht="15" customHeight="1" x14ac:dyDescent="0.25">
      <c r="A35" s="18" t="s">
        <v>17</v>
      </c>
      <c r="B35" s="20" t="s">
        <v>18</v>
      </c>
      <c r="C35" s="17">
        <v>30000</v>
      </c>
      <c r="D35" s="16">
        <v>18683.48</v>
      </c>
      <c r="E35" s="13">
        <f t="shared" si="0"/>
        <v>0.62278266666666671</v>
      </c>
    </row>
    <row r="36" spans="1:6" s="4" customFormat="1" ht="15" customHeight="1" x14ac:dyDescent="0.25">
      <c r="A36" s="18" t="s">
        <v>19</v>
      </c>
      <c r="B36" s="20" t="s">
        <v>20</v>
      </c>
      <c r="C36" s="17">
        <v>154000</v>
      </c>
      <c r="D36" s="16">
        <v>118189.37</v>
      </c>
      <c r="E36" s="13">
        <f t="shared" si="0"/>
        <v>0.76746344155844148</v>
      </c>
    </row>
    <row r="37" spans="1:6" s="27" customFormat="1" ht="15" customHeight="1" x14ac:dyDescent="0.2">
      <c r="A37" s="25" t="s">
        <v>25</v>
      </c>
      <c r="B37" s="26" t="s">
        <v>74</v>
      </c>
      <c r="C37" s="23">
        <f>C38+C39+C40+C41+C42+C43+C44+C45+C46+C47</f>
        <v>7300271</v>
      </c>
      <c r="D37" s="23">
        <f>D38+D39+D40+D41+D42+D43+D44+D45+D46+D47</f>
        <v>5264613.63</v>
      </c>
      <c r="E37" s="13">
        <f t="shared" si="0"/>
        <v>0.72115317773819632</v>
      </c>
    </row>
    <row r="38" spans="1:6" s="4" customFormat="1" ht="15" customHeight="1" x14ac:dyDescent="0.25">
      <c r="A38" s="18" t="s">
        <v>5</v>
      </c>
      <c r="B38" s="20" t="s">
        <v>6</v>
      </c>
      <c r="C38" s="17">
        <v>4509000</v>
      </c>
      <c r="D38" s="16">
        <v>3494271.27</v>
      </c>
      <c r="E38" s="13">
        <f t="shared" si="0"/>
        <v>0.7749548170326015</v>
      </c>
    </row>
    <row r="39" spans="1:6" s="4" customFormat="1" ht="15" customHeight="1" x14ac:dyDescent="0.25">
      <c r="A39" s="18" t="s">
        <v>7</v>
      </c>
      <c r="B39" s="20" t="s">
        <v>8</v>
      </c>
      <c r="C39" s="17">
        <v>1016000</v>
      </c>
      <c r="D39" s="16">
        <v>784843.27</v>
      </c>
      <c r="E39" s="13">
        <f t="shared" si="0"/>
        <v>0.772483533464567</v>
      </c>
    </row>
    <row r="40" spans="1:6" s="4" customFormat="1" ht="15" customHeight="1" x14ac:dyDescent="0.25">
      <c r="A40" s="18" t="s">
        <v>9</v>
      </c>
      <c r="B40" s="20" t="s">
        <v>10</v>
      </c>
      <c r="C40" s="17">
        <v>96000</v>
      </c>
      <c r="D40" s="16">
        <v>75413.41</v>
      </c>
      <c r="E40" s="13">
        <f t="shared" si="0"/>
        <v>0.78555635416666669</v>
      </c>
    </row>
    <row r="41" spans="1:6" s="4" customFormat="1" ht="15" customHeight="1" x14ac:dyDescent="0.25">
      <c r="A41" s="18" t="s">
        <v>27</v>
      </c>
      <c r="B41" s="20" t="s">
        <v>28</v>
      </c>
      <c r="C41" s="17">
        <v>5000</v>
      </c>
      <c r="D41" s="16">
        <v>0</v>
      </c>
      <c r="E41" s="13">
        <f t="shared" si="0"/>
        <v>0</v>
      </c>
    </row>
    <row r="42" spans="1:6" s="4" customFormat="1" ht="15" customHeight="1" x14ac:dyDescent="0.25">
      <c r="A42" s="18" t="s">
        <v>29</v>
      </c>
      <c r="B42" s="20" t="s">
        <v>30</v>
      </c>
      <c r="C42" s="17">
        <v>700000</v>
      </c>
      <c r="D42" s="16">
        <v>331195.13</v>
      </c>
      <c r="E42" s="13">
        <f t="shared" si="0"/>
        <v>0.4731359</v>
      </c>
      <c r="F42" s="38">
        <f>C42-(D42/7*3)-D42</f>
        <v>226864.09999999998</v>
      </c>
    </row>
    <row r="43" spans="1:6" s="4" customFormat="1" ht="15" customHeight="1" x14ac:dyDescent="0.25">
      <c r="A43" s="18" t="s">
        <v>11</v>
      </c>
      <c r="B43" s="20" t="s">
        <v>12</v>
      </c>
      <c r="C43" s="17">
        <v>139271</v>
      </c>
      <c r="D43" s="16">
        <v>81952.259999999995</v>
      </c>
      <c r="E43" s="13">
        <f t="shared" si="0"/>
        <v>0.58843736312656614</v>
      </c>
    </row>
    <row r="44" spans="1:6" s="4" customFormat="1" ht="15" customHeight="1" x14ac:dyDescent="0.25">
      <c r="A44" s="18" t="s">
        <v>13</v>
      </c>
      <c r="B44" s="20" t="s">
        <v>14</v>
      </c>
      <c r="C44" s="17">
        <v>5000</v>
      </c>
      <c r="D44" s="16">
        <v>0</v>
      </c>
      <c r="E44" s="13">
        <f t="shared" si="0"/>
        <v>0</v>
      </c>
    </row>
    <row r="45" spans="1:6" s="4" customFormat="1" ht="15" customHeight="1" x14ac:dyDescent="0.25">
      <c r="A45" s="18" t="s">
        <v>15</v>
      </c>
      <c r="B45" s="20" t="s">
        <v>16</v>
      </c>
      <c r="C45" s="17">
        <v>50000</v>
      </c>
      <c r="D45" s="16">
        <v>27344.46</v>
      </c>
      <c r="E45" s="13">
        <f t="shared" si="0"/>
        <v>0.54688919999999996</v>
      </c>
    </row>
    <row r="46" spans="1:6" s="4" customFormat="1" ht="15" customHeight="1" x14ac:dyDescent="0.25">
      <c r="A46" s="18" t="s">
        <v>17</v>
      </c>
      <c r="B46" s="20" t="s">
        <v>18</v>
      </c>
      <c r="C46" s="17">
        <v>180000</v>
      </c>
      <c r="D46" s="16">
        <v>103290.33</v>
      </c>
      <c r="E46" s="13">
        <f t="shared" si="0"/>
        <v>0.57383516666666667</v>
      </c>
    </row>
    <row r="47" spans="1:6" s="4" customFormat="1" ht="15" customHeight="1" x14ac:dyDescent="0.25">
      <c r="A47" s="18" t="s">
        <v>19</v>
      </c>
      <c r="B47" s="20" t="s">
        <v>20</v>
      </c>
      <c r="C47" s="17">
        <v>600000</v>
      </c>
      <c r="D47" s="16">
        <v>366303.5</v>
      </c>
      <c r="E47" s="13">
        <f t="shared" si="0"/>
        <v>0.6105058333333333</v>
      </c>
    </row>
    <row r="48" spans="1:6" s="27" customFormat="1" ht="15" customHeight="1" x14ac:dyDescent="0.2">
      <c r="A48" s="25" t="s">
        <v>25</v>
      </c>
      <c r="B48" s="26" t="s">
        <v>75</v>
      </c>
      <c r="C48" s="23">
        <f>C49+C50+C51+C52+C53+C54+C55+C56+C57+C58</f>
        <v>4973800</v>
      </c>
      <c r="D48" s="23">
        <f>D49+D50+D51+D52+D53+D54+D55+D56+D57+D58</f>
        <v>3834024.6999999997</v>
      </c>
      <c r="E48" s="13">
        <f t="shared" si="0"/>
        <v>0.77084416341630135</v>
      </c>
    </row>
    <row r="49" spans="1:6" s="4" customFormat="1" ht="15" customHeight="1" x14ac:dyDescent="0.25">
      <c r="A49" s="18" t="s">
        <v>5</v>
      </c>
      <c r="B49" s="20" t="s">
        <v>6</v>
      </c>
      <c r="C49" s="17">
        <v>2864800</v>
      </c>
      <c r="D49" s="16">
        <v>2266561.0099999998</v>
      </c>
      <c r="E49" s="13">
        <f t="shared" si="0"/>
        <v>0.79117600181513537</v>
      </c>
    </row>
    <row r="50" spans="1:6" s="4" customFormat="1" ht="15" customHeight="1" x14ac:dyDescent="0.25">
      <c r="A50" s="18" t="s">
        <v>7</v>
      </c>
      <c r="B50" s="20" t="s">
        <v>8</v>
      </c>
      <c r="C50" s="17">
        <v>650300</v>
      </c>
      <c r="D50" s="16">
        <v>511274.86</v>
      </c>
      <c r="E50" s="13">
        <f t="shared" si="0"/>
        <v>0.78621383976626169</v>
      </c>
    </row>
    <row r="51" spans="1:6" s="4" customFormat="1" ht="15" customHeight="1" x14ac:dyDescent="0.25">
      <c r="A51" s="18" t="s">
        <v>9</v>
      </c>
      <c r="B51" s="20" t="s">
        <v>10</v>
      </c>
      <c r="C51" s="17">
        <v>249300</v>
      </c>
      <c r="D51" s="16">
        <v>207781.93</v>
      </c>
      <c r="E51" s="13">
        <f t="shared" si="0"/>
        <v>0.83346141195346968</v>
      </c>
    </row>
    <row r="52" spans="1:6" s="4" customFormat="1" ht="15" customHeight="1" x14ac:dyDescent="0.25">
      <c r="A52" s="18" t="s">
        <v>27</v>
      </c>
      <c r="B52" s="20" t="s">
        <v>28</v>
      </c>
      <c r="C52" s="17">
        <v>7000</v>
      </c>
      <c r="D52" s="16">
        <v>1993.75</v>
      </c>
      <c r="E52" s="13">
        <f t="shared" si="0"/>
        <v>0.28482142857142856</v>
      </c>
    </row>
    <row r="53" spans="1:6" s="4" customFormat="1" ht="15" customHeight="1" x14ac:dyDescent="0.25">
      <c r="A53" s="18" t="s">
        <v>29</v>
      </c>
      <c r="B53" s="20" t="s">
        <v>30</v>
      </c>
      <c r="C53" s="17">
        <v>529100</v>
      </c>
      <c r="D53" s="16">
        <v>344756.84</v>
      </c>
      <c r="E53" s="13">
        <f t="shared" si="0"/>
        <v>0.65159107919107928</v>
      </c>
      <c r="F53" s="38">
        <f>C53-(D53/7*3)-D53</f>
        <v>36590.22857142851</v>
      </c>
    </row>
    <row r="54" spans="1:6" s="4" customFormat="1" ht="15" customHeight="1" x14ac:dyDescent="0.25">
      <c r="A54" s="18" t="s">
        <v>11</v>
      </c>
      <c r="B54" s="20" t="s">
        <v>12</v>
      </c>
      <c r="C54" s="17">
        <v>404700</v>
      </c>
      <c r="D54" s="16">
        <v>371754.95</v>
      </c>
      <c r="E54" s="13">
        <f t="shared" si="0"/>
        <v>0.91859389671361502</v>
      </c>
    </row>
    <row r="55" spans="1:6" s="4" customFormat="1" ht="15" customHeight="1" x14ac:dyDescent="0.25">
      <c r="A55" s="18" t="s">
        <v>13</v>
      </c>
      <c r="B55" s="20" t="s">
        <v>14</v>
      </c>
      <c r="C55" s="17">
        <v>4600</v>
      </c>
      <c r="D55" s="16">
        <v>0</v>
      </c>
      <c r="E55" s="13">
        <f t="shared" si="0"/>
        <v>0</v>
      </c>
    </row>
    <row r="56" spans="1:6" s="4" customFormat="1" ht="15" customHeight="1" x14ac:dyDescent="0.25">
      <c r="A56" s="18" t="s">
        <v>15</v>
      </c>
      <c r="B56" s="20" t="s">
        <v>16</v>
      </c>
      <c r="C56" s="17">
        <v>36000</v>
      </c>
      <c r="D56" s="16">
        <v>15308.05</v>
      </c>
      <c r="E56" s="13">
        <f t="shared" si="0"/>
        <v>0.42522361111111107</v>
      </c>
    </row>
    <row r="57" spans="1:6" s="4" customFormat="1" ht="15" customHeight="1" x14ac:dyDescent="0.25">
      <c r="A57" s="18" t="s">
        <v>17</v>
      </c>
      <c r="B57" s="20" t="s">
        <v>18</v>
      </c>
      <c r="C57" s="17">
        <v>54000</v>
      </c>
      <c r="D57" s="16">
        <v>27415.08</v>
      </c>
      <c r="E57" s="13">
        <f t="shared" si="0"/>
        <v>0.50768666666666673</v>
      </c>
    </row>
    <row r="58" spans="1:6" s="4" customFormat="1" ht="15" customHeight="1" x14ac:dyDescent="0.25">
      <c r="A58" s="18" t="s">
        <v>19</v>
      </c>
      <c r="B58" s="20" t="s">
        <v>20</v>
      </c>
      <c r="C58" s="17">
        <v>174000</v>
      </c>
      <c r="D58" s="16">
        <v>87178.23</v>
      </c>
      <c r="E58" s="13">
        <f t="shared" si="0"/>
        <v>0.50102431034482753</v>
      </c>
    </row>
    <row r="59" spans="1:6" s="27" customFormat="1" ht="15" customHeight="1" x14ac:dyDescent="0.2">
      <c r="A59" s="25" t="s">
        <v>25</v>
      </c>
      <c r="B59" s="26" t="s">
        <v>76</v>
      </c>
      <c r="C59" s="23">
        <f>C60+C61+C62+C63+C64+C65+C66+C67+C68+C69</f>
        <v>3093900</v>
      </c>
      <c r="D59" s="23">
        <f>D60+D61+D62+D63+D64+D65+D66+D67+D68+D69</f>
        <v>2529566.5499999993</v>
      </c>
      <c r="E59" s="13">
        <f t="shared" si="0"/>
        <v>0.81759803161058842</v>
      </c>
    </row>
    <row r="60" spans="1:6" s="4" customFormat="1" ht="15" customHeight="1" x14ac:dyDescent="0.25">
      <c r="A60" s="18" t="s">
        <v>5</v>
      </c>
      <c r="B60" s="20" t="s">
        <v>6</v>
      </c>
      <c r="C60" s="17">
        <v>1826200</v>
      </c>
      <c r="D60" s="16">
        <v>1567625.69</v>
      </c>
      <c r="E60" s="13">
        <f t="shared" si="0"/>
        <v>0.85840854780418352</v>
      </c>
    </row>
    <row r="61" spans="1:6" s="4" customFormat="1" ht="15" customHeight="1" x14ac:dyDescent="0.25">
      <c r="A61" s="18" t="s">
        <v>7</v>
      </c>
      <c r="B61" s="20" t="s">
        <v>8</v>
      </c>
      <c r="C61" s="17">
        <v>401720</v>
      </c>
      <c r="D61" s="16">
        <v>350032.91</v>
      </c>
      <c r="E61" s="13">
        <f t="shared" si="0"/>
        <v>0.87133553221149052</v>
      </c>
    </row>
    <row r="62" spans="1:6" s="4" customFormat="1" ht="15" customHeight="1" x14ac:dyDescent="0.25">
      <c r="A62" s="18" t="s">
        <v>9</v>
      </c>
      <c r="B62" s="20" t="s">
        <v>10</v>
      </c>
      <c r="C62" s="17">
        <v>108800</v>
      </c>
      <c r="D62" s="16">
        <v>79847.740000000005</v>
      </c>
      <c r="E62" s="13">
        <f t="shared" si="0"/>
        <v>0.73389466911764711</v>
      </c>
    </row>
    <row r="63" spans="1:6" s="4" customFormat="1" ht="15" customHeight="1" x14ac:dyDescent="0.25">
      <c r="A63" s="18" t="s">
        <v>27</v>
      </c>
      <c r="B63" s="20" t="s">
        <v>28</v>
      </c>
      <c r="C63" s="17">
        <v>10000</v>
      </c>
      <c r="D63" s="16">
        <v>3789</v>
      </c>
      <c r="E63" s="13">
        <f t="shared" si="0"/>
        <v>0.37890000000000001</v>
      </c>
    </row>
    <row r="64" spans="1:6" s="4" customFormat="1" ht="15" customHeight="1" x14ac:dyDescent="0.25">
      <c r="A64" s="18" t="s">
        <v>29</v>
      </c>
      <c r="B64" s="20" t="s">
        <v>30</v>
      </c>
      <c r="C64" s="17">
        <v>320000</v>
      </c>
      <c r="D64" s="16">
        <v>213620.98</v>
      </c>
      <c r="E64" s="13">
        <f t="shared" si="0"/>
        <v>0.66756556249999999</v>
      </c>
      <c r="F64" s="38">
        <f>C64-(D64/7*3)-D64</f>
        <v>14827.171428571426</v>
      </c>
    </row>
    <row r="65" spans="1:6" s="4" customFormat="1" ht="15" customHeight="1" x14ac:dyDescent="0.25">
      <c r="A65" s="18" t="s">
        <v>11</v>
      </c>
      <c r="B65" s="20" t="s">
        <v>12</v>
      </c>
      <c r="C65" s="17">
        <v>127900</v>
      </c>
      <c r="D65" s="16">
        <v>70545.899999999994</v>
      </c>
      <c r="E65" s="13">
        <f t="shared" si="0"/>
        <v>0.55157075840500391</v>
      </c>
    </row>
    <row r="66" spans="1:6" s="4" customFormat="1" ht="15" customHeight="1" x14ac:dyDescent="0.25">
      <c r="A66" s="18" t="s">
        <v>13</v>
      </c>
      <c r="B66" s="20" t="s">
        <v>14</v>
      </c>
      <c r="C66" s="17">
        <v>3000</v>
      </c>
      <c r="D66" s="16">
        <v>1434</v>
      </c>
      <c r="E66" s="13">
        <f t="shared" si="0"/>
        <v>0.47799999999999998</v>
      </c>
    </row>
    <row r="67" spans="1:6" s="4" customFormat="1" ht="15" customHeight="1" x14ac:dyDescent="0.25">
      <c r="A67" s="18" t="s">
        <v>15</v>
      </c>
      <c r="B67" s="20" t="s">
        <v>16</v>
      </c>
      <c r="C67" s="17">
        <v>24000</v>
      </c>
      <c r="D67" s="16">
        <v>7677.28</v>
      </c>
      <c r="E67" s="13">
        <f t="shared" si="0"/>
        <v>0.31988666666666665</v>
      </c>
    </row>
    <row r="68" spans="1:6" s="4" customFormat="1" ht="15" customHeight="1" x14ac:dyDescent="0.25">
      <c r="A68" s="18" t="s">
        <v>17</v>
      </c>
      <c r="B68" s="20" t="s">
        <v>18</v>
      </c>
      <c r="C68" s="17">
        <v>41400</v>
      </c>
      <c r="D68" s="16">
        <v>27894.11</v>
      </c>
      <c r="E68" s="13">
        <f t="shared" si="0"/>
        <v>0.67377077294685994</v>
      </c>
    </row>
    <row r="69" spans="1:6" s="4" customFormat="1" ht="15" customHeight="1" x14ac:dyDescent="0.25">
      <c r="A69" s="18" t="s">
        <v>19</v>
      </c>
      <c r="B69" s="20" t="s">
        <v>20</v>
      </c>
      <c r="C69" s="17">
        <v>230880</v>
      </c>
      <c r="D69" s="16">
        <v>207098.94</v>
      </c>
      <c r="E69" s="13">
        <f t="shared" ref="E69:E132" si="3">D69/C69</f>
        <v>0.89699818087318084</v>
      </c>
    </row>
    <row r="70" spans="1:6" s="27" customFormat="1" ht="15" customHeight="1" x14ac:dyDescent="0.2">
      <c r="A70" s="25" t="s">
        <v>25</v>
      </c>
      <c r="B70" s="26" t="s">
        <v>77</v>
      </c>
      <c r="C70" s="23">
        <f>C71+C72+C73+C74+C75+C76+C77+C78+C79+C80</f>
        <v>5097500</v>
      </c>
      <c r="D70" s="23">
        <f>D71+D72+D73+D74+D75+D76+D77+D78+D79+D80</f>
        <v>3656927.5100000002</v>
      </c>
      <c r="E70" s="13">
        <f t="shared" si="3"/>
        <v>0.71739627464443356</v>
      </c>
    </row>
    <row r="71" spans="1:6" s="4" customFormat="1" ht="15" customHeight="1" x14ac:dyDescent="0.25">
      <c r="A71" s="18" t="s">
        <v>5</v>
      </c>
      <c r="B71" s="20" t="s">
        <v>6</v>
      </c>
      <c r="C71" s="17">
        <v>3141000</v>
      </c>
      <c r="D71" s="16">
        <v>2582801.94</v>
      </c>
      <c r="E71" s="13">
        <f t="shared" si="3"/>
        <v>0.82228651384909268</v>
      </c>
    </row>
    <row r="72" spans="1:6" s="4" customFormat="1" ht="15" customHeight="1" x14ac:dyDescent="0.25">
      <c r="A72" s="18" t="s">
        <v>7</v>
      </c>
      <c r="B72" s="20" t="s">
        <v>8</v>
      </c>
      <c r="C72" s="17">
        <v>691040</v>
      </c>
      <c r="D72" s="16">
        <v>543271.68999999994</v>
      </c>
      <c r="E72" s="13">
        <f t="shared" si="3"/>
        <v>0.78616533051632309</v>
      </c>
    </row>
    <row r="73" spans="1:6" s="4" customFormat="1" ht="15" customHeight="1" x14ac:dyDescent="0.25">
      <c r="A73" s="18" t="s">
        <v>9</v>
      </c>
      <c r="B73" s="20" t="s">
        <v>10</v>
      </c>
      <c r="C73" s="17">
        <v>91460</v>
      </c>
      <c r="D73" s="16">
        <v>27971.41</v>
      </c>
      <c r="E73" s="13">
        <f t="shared" si="3"/>
        <v>0.30583216706757055</v>
      </c>
    </row>
    <row r="74" spans="1:6" s="4" customFormat="1" ht="15" customHeight="1" x14ac:dyDescent="0.25">
      <c r="A74" s="18" t="s">
        <v>27</v>
      </c>
      <c r="B74" s="20" t="s">
        <v>28</v>
      </c>
      <c r="C74" s="17">
        <v>4000</v>
      </c>
      <c r="D74" s="16">
        <v>0</v>
      </c>
      <c r="E74" s="13">
        <f t="shared" si="3"/>
        <v>0</v>
      </c>
    </row>
    <row r="75" spans="1:6" s="4" customFormat="1" ht="15" customHeight="1" x14ac:dyDescent="0.25">
      <c r="A75" s="18" t="s">
        <v>29</v>
      </c>
      <c r="B75" s="20" t="s">
        <v>30</v>
      </c>
      <c r="C75" s="17">
        <v>495000</v>
      </c>
      <c r="D75" s="16">
        <v>119837.94</v>
      </c>
      <c r="E75" s="13">
        <f t="shared" si="3"/>
        <v>0.2420968484848485</v>
      </c>
      <c r="F75" s="38">
        <f>C75-(D75/9*3)-D75</f>
        <v>335216.08</v>
      </c>
    </row>
    <row r="76" spans="1:6" s="4" customFormat="1" ht="15" customHeight="1" x14ac:dyDescent="0.25">
      <c r="A76" s="18" t="s">
        <v>11</v>
      </c>
      <c r="B76" s="20" t="s">
        <v>12</v>
      </c>
      <c r="C76" s="17">
        <v>96000</v>
      </c>
      <c r="D76" s="16">
        <v>65915.16</v>
      </c>
      <c r="E76" s="13">
        <f t="shared" si="3"/>
        <v>0.68661625000000004</v>
      </c>
    </row>
    <row r="77" spans="1:6" s="4" customFormat="1" ht="15" customHeight="1" x14ac:dyDescent="0.25">
      <c r="A77" s="18" t="s">
        <v>13</v>
      </c>
      <c r="B77" s="20" t="s">
        <v>14</v>
      </c>
      <c r="C77" s="17">
        <v>5000</v>
      </c>
      <c r="D77" s="16">
        <v>0</v>
      </c>
      <c r="E77" s="13">
        <f t="shared" si="3"/>
        <v>0</v>
      </c>
    </row>
    <row r="78" spans="1:6" s="4" customFormat="1" ht="15" customHeight="1" x14ac:dyDescent="0.25">
      <c r="A78" s="18" t="s">
        <v>15</v>
      </c>
      <c r="B78" s="20" t="s">
        <v>16</v>
      </c>
      <c r="C78" s="17">
        <v>41000</v>
      </c>
      <c r="D78" s="16">
        <v>18786.62</v>
      </c>
      <c r="E78" s="13">
        <f t="shared" si="3"/>
        <v>0.45821024390243897</v>
      </c>
    </row>
    <row r="79" spans="1:6" s="4" customFormat="1" ht="15" customHeight="1" x14ac:dyDescent="0.25">
      <c r="A79" s="18" t="s">
        <v>17</v>
      </c>
      <c r="B79" s="20" t="s">
        <v>18</v>
      </c>
      <c r="C79" s="17">
        <v>93000</v>
      </c>
      <c r="D79" s="16">
        <v>63967.18</v>
      </c>
      <c r="E79" s="13">
        <f t="shared" si="3"/>
        <v>0.68781913978494624</v>
      </c>
    </row>
    <row r="80" spans="1:6" s="4" customFormat="1" ht="15" customHeight="1" x14ac:dyDescent="0.25">
      <c r="A80" s="18" t="s">
        <v>19</v>
      </c>
      <c r="B80" s="20" t="s">
        <v>20</v>
      </c>
      <c r="C80" s="17">
        <v>440000</v>
      </c>
      <c r="D80" s="16">
        <v>234375.57</v>
      </c>
      <c r="E80" s="13">
        <f t="shared" si="3"/>
        <v>0.53267175</v>
      </c>
    </row>
    <row r="81" spans="1:6" s="27" customFormat="1" ht="15" customHeight="1" x14ac:dyDescent="0.2">
      <c r="A81" s="25" t="s">
        <v>25</v>
      </c>
      <c r="B81" s="26" t="s">
        <v>78</v>
      </c>
      <c r="C81" s="23">
        <f>C82+C83+C84+C85+C86+C87+C88+C89+C90+C91</f>
        <v>6905420</v>
      </c>
      <c r="D81" s="23">
        <f>D82+D83+D84+D85+D86+D87+D88+D89+D90+D91</f>
        <v>4959843.8900000006</v>
      </c>
      <c r="E81" s="13">
        <f t="shared" si="3"/>
        <v>0.71825376153803833</v>
      </c>
    </row>
    <row r="82" spans="1:6" s="4" customFormat="1" ht="15" customHeight="1" x14ac:dyDescent="0.25">
      <c r="A82" s="18" t="s">
        <v>5</v>
      </c>
      <c r="B82" s="20" t="s">
        <v>6</v>
      </c>
      <c r="C82" s="17">
        <v>4451600</v>
      </c>
      <c r="D82" s="16">
        <v>3137544.99</v>
      </c>
      <c r="E82" s="13">
        <f t="shared" si="3"/>
        <v>0.70481287402282333</v>
      </c>
    </row>
    <row r="83" spans="1:6" s="4" customFormat="1" ht="15" customHeight="1" x14ac:dyDescent="0.25">
      <c r="A83" s="18" t="s">
        <v>7</v>
      </c>
      <c r="B83" s="20" t="s">
        <v>8</v>
      </c>
      <c r="C83" s="17">
        <v>979370</v>
      </c>
      <c r="D83" s="16">
        <v>691133.14</v>
      </c>
      <c r="E83" s="13">
        <f t="shared" si="3"/>
        <v>0.70569155681713758</v>
      </c>
    </row>
    <row r="84" spans="1:6" s="4" customFormat="1" ht="15" customHeight="1" x14ac:dyDescent="0.25">
      <c r="A84" s="18" t="s">
        <v>9</v>
      </c>
      <c r="B84" s="20" t="s">
        <v>10</v>
      </c>
      <c r="C84" s="17">
        <v>42671</v>
      </c>
      <c r="D84" s="16">
        <v>20025</v>
      </c>
      <c r="E84" s="13">
        <f t="shared" si="3"/>
        <v>0.46928827540952872</v>
      </c>
    </row>
    <row r="85" spans="1:6" s="4" customFormat="1" ht="15" customHeight="1" x14ac:dyDescent="0.25">
      <c r="A85" s="18" t="s">
        <v>27</v>
      </c>
      <c r="B85" s="20" t="s">
        <v>28</v>
      </c>
      <c r="C85" s="17">
        <v>2000</v>
      </c>
      <c r="D85" s="16">
        <v>1999.9</v>
      </c>
      <c r="E85" s="13">
        <f t="shared" si="3"/>
        <v>0.99995000000000001</v>
      </c>
    </row>
    <row r="86" spans="1:6" s="4" customFormat="1" ht="15" customHeight="1" x14ac:dyDescent="0.25">
      <c r="A86" s="18" t="s">
        <v>29</v>
      </c>
      <c r="B86" s="20" t="s">
        <v>30</v>
      </c>
      <c r="C86" s="17">
        <v>514320</v>
      </c>
      <c r="D86" s="16">
        <v>339051.62</v>
      </c>
      <c r="E86" s="13">
        <f t="shared" si="3"/>
        <v>0.65922309068284335</v>
      </c>
      <c r="F86" s="38">
        <f>C86-(D86/7*3)-D86</f>
        <v>29960.542857142864</v>
      </c>
    </row>
    <row r="87" spans="1:6" s="4" customFormat="1" ht="15" customHeight="1" x14ac:dyDescent="0.25">
      <c r="A87" s="18" t="s">
        <v>11</v>
      </c>
      <c r="B87" s="20" t="s">
        <v>12</v>
      </c>
      <c r="C87" s="17">
        <v>139749</v>
      </c>
      <c r="D87" s="16">
        <v>80565.81</v>
      </c>
      <c r="E87" s="13">
        <f t="shared" si="3"/>
        <v>0.57650366013352505</v>
      </c>
    </row>
    <row r="88" spans="1:6" s="4" customFormat="1" ht="15" customHeight="1" x14ac:dyDescent="0.25">
      <c r="A88" s="18" t="s">
        <v>13</v>
      </c>
      <c r="B88" s="20" t="s">
        <v>14</v>
      </c>
      <c r="C88" s="17">
        <v>2000</v>
      </c>
      <c r="D88" s="16">
        <v>1180</v>
      </c>
      <c r="E88" s="13">
        <f t="shared" si="3"/>
        <v>0.59</v>
      </c>
    </row>
    <row r="89" spans="1:6" s="4" customFormat="1" ht="15" customHeight="1" x14ac:dyDescent="0.25">
      <c r="A89" s="18" t="s">
        <v>15</v>
      </c>
      <c r="B89" s="20" t="s">
        <v>16</v>
      </c>
      <c r="C89" s="17">
        <v>25000</v>
      </c>
      <c r="D89" s="16">
        <v>15660.69</v>
      </c>
      <c r="E89" s="13">
        <f t="shared" si="3"/>
        <v>0.62642759999999997</v>
      </c>
    </row>
    <row r="90" spans="1:6" s="4" customFormat="1" ht="15" customHeight="1" x14ac:dyDescent="0.25">
      <c r="A90" s="18" t="s">
        <v>17</v>
      </c>
      <c r="B90" s="20" t="s">
        <v>18</v>
      </c>
      <c r="C90" s="17">
        <v>155000</v>
      </c>
      <c r="D90" s="16">
        <v>91147.69</v>
      </c>
      <c r="E90" s="13">
        <f t="shared" si="3"/>
        <v>0.58804961290322577</v>
      </c>
    </row>
    <row r="91" spans="1:6" s="4" customFormat="1" ht="15" customHeight="1" x14ac:dyDescent="0.25">
      <c r="A91" s="18" t="s">
        <v>19</v>
      </c>
      <c r="B91" s="20" t="s">
        <v>20</v>
      </c>
      <c r="C91" s="17">
        <v>593710</v>
      </c>
      <c r="D91" s="16">
        <v>581535.05000000005</v>
      </c>
      <c r="E91" s="13">
        <f t="shared" si="3"/>
        <v>0.97949343955803347</v>
      </c>
    </row>
    <row r="92" spans="1:6" s="27" customFormat="1" ht="15" customHeight="1" x14ac:dyDescent="0.2">
      <c r="A92" s="25" t="s">
        <v>25</v>
      </c>
      <c r="B92" s="26" t="s">
        <v>79</v>
      </c>
      <c r="C92" s="23">
        <f>C93+C94+C95+C96+C97+C98+C99+C100+C101+C102</f>
        <v>4192000</v>
      </c>
      <c r="D92" s="23">
        <f>D93+D94+D95+D96+D97+D98+D99+D100+D101+D102</f>
        <v>2708500.78</v>
      </c>
      <c r="E92" s="13">
        <f t="shared" si="3"/>
        <v>0.64611182729007632</v>
      </c>
    </row>
    <row r="93" spans="1:6" s="4" customFormat="1" ht="15" customHeight="1" x14ac:dyDescent="0.25">
      <c r="A93" s="18" t="s">
        <v>5</v>
      </c>
      <c r="B93" s="20" t="s">
        <v>6</v>
      </c>
      <c r="C93" s="17">
        <v>2580000</v>
      </c>
      <c r="D93" s="16">
        <v>1774328.51</v>
      </c>
      <c r="E93" s="13">
        <f t="shared" si="3"/>
        <v>0.68772422868217054</v>
      </c>
    </row>
    <row r="94" spans="1:6" s="4" customFormat="1" ht="15" customHeight="1" x14ac:dyDescent="0.25">
      <c r="A94" s="18" t="s">
        <v>7</v>
      </c>
      <c r="B94" s="20" t="s">
        <v>8</v>
      </c>
      <c r="C94" s="17">
        <v>567600</v>
      </c>
      <c r="D94" s="16">
        <v>394803</v>
      </c>
      <c r="E94" s="13">
        <f t="shared" si="3"/>
        <v>0.69556553911205077</v>
      </c>
    </row>
    <row r="95" spans="1:6" s="4" customFormat="1" ht="15" customHeight="1" x14ac:dyDescent="0.25">
      <c r="A95" s="18" t="s">
        <v>9</v>
      </c>
      <c r="B95" s="20" t="s">
        <v>10</v>
      </c>
      <c r="C95" s="17">
        <v>90000</v>
      </c>
      <c r="D95" s="16">
        <v>0</v>
      </c>
      <c r="E95" s="13">
        <f t="shared" si="3"/>
        <v>0</v>
      </c>
    </row>
    <row r="96" spans="1:6" s="4" customFormat="1" ht="15" customHeight="1" x14ac:dyDescent="0.25">
      <c r="A96" s="18" t="s">
        <v>27</v>
      </c>
      <c r="B96" s="20" t="s">
        <v>28</v>
      </c>
      <c r="C96" s="17">
        <v>6000</v>
      </c>
      <c r="D96" s="16">
        <v>6000</v>
      </c>
      <c r="E96" s="13">
        <f t="shared" si="3"/>
        <v>1</v>
      </c>
    </row>
    <row r="97" spans="1:6" s="4" customFormat="1" ht="15" customHeight="1" x14ac:dyDescent="0.25">
      <c r="A97" s="18" t="s">
        <v>29</v>
      </c>
      <c r="B97" s="20" t="s">
        <v>30</v>
      </c>
      <c r="C97" s="17">
        <v>350000</v>
      </c>
      <c r="D97" s="16">
        <v>201777.3</v>
      </c>
      <c r="E97" s="13">
        <f t="shared" si="3"/>
        <v>0.57650657142857142</v>
      </c>
      <c r="F97" s="38">
        <f>C97-(D97/7*3)-D97</f>
        <v>61746.714285714319</v>
      </c>
    </row>
    <row r="98" spans="1:6" s="4" customFormat="1" ht="15" customHeight="1" x14ac:dyDescent="0.25">
      <c r="A98" s="18" t="s">
        <v>11</v>
      </c>
      <c r="B98" s="20" t="s">
        <v>12</v>
      </c>
      <c r="C98" s="17">
        <v>80000</v>
      </c>
      <c r="D98" s="16">
        <v>42456.22</v>
      </c>
      <c r="E98" s="13">
        <f t="shared" si="3"/>
        <v>0.53070275</v>
      </c>
    </row>
    <row r="99" spans="1:6" s="4" customFormat="1" ht="15" customHeight="1" x14ac:dyDescent="0.25">
      <c r="A99" s="18" t="s">
        <v>13</v>
      </c>
      <c r="B99" s="20" t="s">
        <v>14</v>
      </c>
      <c r="C99" s="17">
        <v>1000</v>
      </c>
      <c r="D99" s="16">
        <v>0</v>
      </c>
      <c r="E99" s="13">
        <f t="shared" si="3"/>
        <v>0</v>
      </c>
    </row>
    <row r="100" spans="1:6" s="4" customFormat="1" ht="15" customHeight="1" x14ac:dyDescent="0.25">
      <c r="A100" s="18" t="s">
        <v>15</v>
      </c>
      <c r="B100" s="20" t="s">
        <v>16</v>
      </c>
      <c r="C100" s="17">
        <v>12400</v>
      </c>
      <c r="D100" s="16">
        <v>5764.66</v>
      </c>
      <c r="E100" s="13">
        <f t="shared" si="3"/>
        <v>0.46489193548387098</v>
      </c>
    </row>
    <row r="101" spans="1:6" s="4" customFormat="1" ht="15" customHeight="1" x14ac:dyDescent="0.25">
      <c r="A101" s="18" t="s">
        <v>17</v>
      </c>
      <c r="B101" s="20" t="s">
        <v>18</v>
      </c>
      <c r="C101" s="17">
        <v>160000</v>
      </c>
      <c r="D101" s="16">
        <v>80211.06</v>
      </c>
      <c r="E101" s="13">
        <f t="shared" si="3"/>
        <v>0.50131912499999998</v>
      </c>
    </row>
    <row r="102" spans="1:6" s="4" customFormat="1" ht="15" customHeight="1" x14ac:dyDescent="0.25">
      <c r="A102" s="18" t="s">
        <v>19</v>
      </c>
      <c r="B102" s="20" t="s">
        <v>20</v>
      </c>
      <c r="C102" s="17">
        <v>345000</v>
      </c>
      <c r="D102" s="16">
        <v>203160.03</v>
      </c>
      <c r="E102" s="13">
        <f t="shared" si="3"/>
        <v>0.58886965217391307</v>
      </c>
    </row>
    <row r="103" spans="1:6" s="4" customFormat="1" ht="57" customHeight="1" x14ac:dyDescent="0.25">
      <c r="A103" s="9" t="s">
        <v>31</v>
      </c>
      <c r="B103" s="21" t="s">
        <v>32</v>
      </c>
      <c r="C103" s="23">
        <f>C104</f>
        <v>43050</v>
      </c>
      <c r="D103" s="23">
        <f>D104</f>
        <v>0</v>
      </c>
      <c r="E103" s="13">
        <f t="shared" si="3"/>
        <v>0</v>
      </c>
    </row>
    <row r="104" spans="1:6" s="4" customFormat="1" ht="30.75" customHeight="1" x14ac:dyDescent="0.25">
      <c r="A104" s="8" t="s">
        <v>21</v>
      </c>
      <c r="B104" s="11" t="s">
        <v>22</v>
      </c>
      <c r="C104" s="24">
        <v>43050</v>
      </c>
      <c r="D104" s="42"/>
      <c r="E104" s="13">
        <f t="shared" si="3"/>
        <v>0</v>
      </c>
    </row>
    <row r="105" spans="1:6" s="4" customFormat="1" ht="15" customHeight="1" x14ac:dyDescent="0.25">
      <c r="A105" s="9" t="s">
        <v>33</v>
      </c>
      <c r="B105" s="21" t="s">
        <v>34</v>
      </c>
      <c r="C105" s="23">
        <f>C106</f>
        <v>2210000</v>
      </c>
      <c r="D105" s="23">
        <f>D106</f>
        <v>0</v>
      </c>
      <c r="E105" s="13">
        <f t="shared" si="3"/>
        <v>0</v>
      </c>
    </row>
    <row r="106" spans="1:6" s="4" customFormat="1" ht="15" customHeight="1" x14ac:dyDescent="0.25">
      <c r="A106" s="8" t="s">
        <v>35</v>
      </c>
      <c r="B106" s="11" t="s">
        <v>36</v>
      </c>
      <c r="C106" s="24">
        <v>2210000</v>
      </c>
      <c r="D106" s="42"/>
      <c r="E106" s="13">
        <f t="shared" si="3"/>
        <v>0</v>
      </c>
    </row>
    <row r="107" spans="1:6" s="4" customFormat="1" ht="15" customHeight="1" x14ac:dyDescent="0.25">
      <c r="A107" s="9" t="s">
        <v>37</v>
      </c>
      <c r="B107" s="21" t="s">
        <v>38</v>
      </c>
      <c r="C107" s="23">
        <f>C108+C109</f>
        <v>161950</v>
      </c>
      <c r="D107" s="23">
        <f>D108+D109</f>
        <v>0</v>
      </c>
      <c r="E107" s="13">
        <f t="shared" si="3"/>
        <v>0</v>
      </c>
    </row>
    <row r="108" spans="1:6" s="4" customFormat="1" ht="15" customHeight="1" x14ac:dyDescent="0.25">
      <c r="A108" s="8" t="s">
        <v>11</v>
      </c>
      <c r="B108" s="11" t="s">
        <v>12</v>
      </c>
      <c r="C108" s="24">
        <v>159000</v>
      </c>
      <c r="D108" s="42"/>
      <c r="E108" s="13">
        <f t="shared" si="3"/>
        <v>0</v>
      </c>
    </row>
    <row r="109" spans="1:6" s="4" customFormat="1" ht="30" customHeight="1" x14ac:dyDescent="0.25">
      <c r="A109" s="8" t="s">
        <v>21</v>
      </c>
      <c r="B109" s="11" t="s">
        <v>22</v>
      </c>
      <c r="C109" s="24">
        <v>2950</v>
      </c>
      <c r="D109" s="42"/>
      <c r="E109" s="13">
        <f t="shared" si="3"/>
        <v>0</v>
      </c>
    </row>
    <row r="110" spans="1:6" s="4" customFormat="1" ht="29.25" customHeight="1" x14ac:dyDescent="0.25">
      <c r="A110" s="9" t="s">
        <v>39</v>
      </c>
      <c r="B110" s="21" t="s">
        <v>40</v>
      </c>
      <c r="C110" s="23">
        <f>C111</f>
        <v>100000</v>
      </c>
      <c r="D110" s="23">
        <f>D111</f>
        <v>0</v>
      </c>
      <c r="E110" s="13">
        <f t="shared" si="3"/>
        <v>0</v>
      </c>
    </row>
    <row r="111" spans="1:6" s="4" customFormat="1" ht="14.25" customHeight="1" x14ac:dyDescent="0.25">
      <c r="A111" s="8" t="s">
        <v>41</v>
      </c>
      <c r="B111" s="11" t="s">
        <v>42</v>
      </c>
      <c r="C111" s="24">
        <v>100000</v>
      </c>
      <c r="D111" s="43">
        <v>0</v>
      </c>
      <c r="E111" s="13">
        <f t="shared" si="3"/>
        <v>0</v>
      </c>
    </row>
    <row r="112" spans="1:6" s="4" customFormat="1" ht="14.25" customHeight="1" x14ac:dyDescent="0.25">
      <c r="A112" s="9" t="s">
        <v>43</v>
      </c>
      <c r="B112" s="21" t="s">
        <v>44</v>
      </c>
      <c r="C112" s="23">
        <f>C113+C114+C115+C116+C117+C118</f>
        <v>1579900</v>
      </c>
      <c r="D112" s="23">
        <f>D113+D114+D115+D116+D117+D118</f>
        <v>1272574.8399999999</v>
      </c>
      <c r="E112" s="13">
        <f t="shared" si="3"/>
        <v>0.80547809355022459</v>
      </c>
    </row>
    <row r="113" spans="1:5" s="4" customFormat="1" ht="15" customHeight="1" x14ac:dyDescent="0.25">
      <c r="A113" s="8" t="s">
        <v>5</v>
      </c>
      <c r="B113" s="11" t="s">
        <v>6</v>
      </c>
      <c r="C113" s="17">
        <v>1075890</v>
      </c>
      <c r="D113" s="16">
        <v>965821.07</v>
      </c>
      <c r="E113" s="13">
        <f t="shared" si="3"/>
        <v>0.89769499670040609</v>
      </c>
    </row>
    <row r="114" spans="1:5" s="4" customFormat="1" ht="15" customHeight="1" x14ac:dyDescent="0.25">
      <c r="A114" s="8" t="s">
        <v>7</v>
      </c>
      <c r="B114" s="11" t="s">
        <v>8</v>
      </c>
      <c r="C114" s="17">
        <v>236940</v>
      </c>
      <c r="D114" s="16">
        <v>206009.60000000001</v>
      </c>
      <c r="E114" s="13">
        <f t="shared" si="3"/>
        <v>0.86945893475141389</v>
      </c>
    </row>
    <row r="115" spans="1:5" s="4" customFormat="1" ht="15" customHeight="1" x14ac:dyDescent="0.25">
      <c r="A115" s="8" t="s">
        <v>11</v>
      </c>
      <c r="B115" s="11" t="s">
        <v>12</v>
      </c>
      <c r="C115" s="17">
        <v>4270</v>
      </c>
      <c r="D115" s="16">
        <v>2257.06</v>
      </c>
      <c r="E115" s="13">
        <f t="shared" si="3"/>
        <v>0.52858548009367678</v>
      </c>
    </row>
    <row r="116" spans="1:5" s="4" customFormat="1" ht="15" customHeight="1" x14ac:dyDescent="0.25">
      <c r="A116" s="8" t="s">
        <v>15</v>
      </c>
      <c r="B116" s="11" t="s">
        <v>16</v>
      </c>
      <c r="C116" s="17">
        <v>2400</v>
      </c>
      <c r="D116" s="16">
        <v>986.63</v>
      </c>
      <c r="E116" s="13">
        <f t="shared" si="3"/>
        <v>0.41109583333333333</v>
      </c>
    </row>
    <row r="117" spans="1:5" s="4" customFormat="1" ht="15" customHeight="1" x14ac:dyDescent="0.25">
      <c r="A117" s="8" t="s">
        <v>17</v>
      </c>
      <c r="B117" s="11" t="s">
        <v>18</v>
      </c>
      <c r="C117" s="17">
        <v>110400</v>
      </c>
      <c r="D117" s="16">
        <v>0</v>
      </c>
      <c r="E117" s="13">
        <f t="shared" si="3"/>
        <v>0</v>
      </c>
    </row>
    <row r="118" spans="1:5" s="4" customFormat="1" ht="15" customHeight="1" x14ac:dyDescent="0.25">
      <c r="A118" s="8" t="s">
        <v>45</v>
      </c>
      <c r="B118" s="11" t="s">
        <v>46</v>
      </c>
      <c r="C118" s="17">
        <v>150000</v>
      </c>
      <c r="D118" s="16">
        <v>97500.479999999996</v>
      </c>
      <c r="E118" s="13">
        <f t="shared" si="3"/>
        <v>0.6500032</v>
      </c>
    </row>
    <row r="119" spans="1:5" s="4" customFormat="1" ht="15" customHeight="1" x14ac:dyDescent="0.25">
      <c r="A119" s="9" t="s">
        <v>47</v>
      </c>
      <c r="B119" s="21" t="s">
        <v>48</v>
      </c>
      <c r="C119" s="23">
        <f>C120+C121+C122</f>
        <v>1109030</v>
      </c>
      <c r="D119" s="23">
        <f>D120+D121+D122</f>
        <v>0</v>
      </c>
      <c r="E119" s="13">
        <f t="shared" si="3"/>
        <v>0</v>
      </c>
    </row>
    <row r="120" spans="1:5" s="4" customFormat="1" ht="15" customHeight="1" x14ac:dyDescent="0.25">
      <c r="A120" s="8" t="s">
        <v>9</v>
      </c>
      <c r="B120" s="11" t="s">
        <v>10</v>
      </c>
      <c r="C120" s="17">
        <v>411030</v>
      </c>
      <c r="D120" s="42"/>
      <c r="E120" s="13">
        <f t="shared" si="3"/>
        <v>0</v>
      </c>
    </row>
    <row r="121" spans="1:5" s="4" customFormat="1" ht="15" customHeight="1" x14ac:dyDescent="0.25">
      <c r="A121" s="8" t="s">
        <v>11</v>
      </c>
      <c r="B121" s="11" t="s">
        <v>12</v>
      </c>
      <c r="C121" s="17">
        <v>23000</v>
      </c>
      <c r="D121" s="42"/>
      <c r="E121" s="13">
        <f t="shared" si="3"/>
        <v>0</v>
      </c>
    </row>
    <row r="122" spans="1:5" s="4" customFormat="1" ht="28.5" customHeight="1" x14ac:dyDescent="0.25">
      <c r="A122" s="8" t="s">
        <v>21</v>
      </c>
      <c r="B122" s="11" t="s">
        <v>22</v>
      </c>
      <c r="C122" s="17">
        <v>675000</v>
      </c>
      <c r="D122" s="42"/>
      <c r="E122" s="13">
        <f t="shared" si="3"/>
        <v>0</v>
      </c>
    </row>
    <row r="123" spans="1:5" s="4" customFormat="1" ht="30" customHeight="1" x14ac:dyDescent="0.25">
      <c r="A123" s="9" t="s">
        <v>49</v>
      </c>
      <c r="B123" s="21" t="s">
        <v>50</v>
      </c>
      <c r="C123" s="23">
        <f>C124</f>
        <v>140000</v>
      </c>
      <c r="D123" s="23">
        <f>D124</f>
        <v>0</v>
      </c>
      <c r="E123" s="13">
        <f t="shared" si="3"/>
        <v>0</v>
      </c>
    </row>
    <row r="124" spans="1:5" s="4" customFormat="1" ht="28.5" customHeight="1" x14ac:dyDescent="0.25">
      <c r="A124" s="8" t="s">
        <v>21</v>
      </c>
      <c r="B124" s="11" t="s">
        <v>22</v>
      </c>
      <c r="C124" s="24">
        <v>140000</v>
      </c>
      <c r="D124" s="42"/>
      <c r="E124" s="13">
        <f t="shared" si="3"/>
        <v>0</v>
      </c>
    </row>
    <row r="125" spans="1:5" s="4" customFormat="1" ht="29.25" customHeight="1" x14ac:dyDescent="0.25">
      <c r="A125" s="9" t="s">
        <v>51</v>
      </c>
      <c r="B125" s="21" t="s">
        <v>52</v>
      </c>
      <c r="C125" s="23">
        <f>C126+C127</f>
        <v>1429529</v>
      </c>
      <c r="D125" s="23">
        <f>D126+D127</f>
        <v>814402.1</v>
      </c>
      <c r="E125" s="13">
        <f t="shared" si="3"/>
        <v>0.56969960035788014</v>
      </c>
    </row>
    <row r="126" spans="1:5" s="4" customFormat="1" ht="15" customHeight="1" x14ac:dyDescent="0.25">
      <c r="A126" s="8" t="s">
        <v>9</v>
      </c>
      <c r="B126" s="11" t="s">
        <v>10</v>
      </c>
      <c r="C126" s="17">
        <v>340000</v>
      </c>
      <c r="D126" s="42"/>
      <c r="E126" s="13">
        <f t="shared" si="3"/>
        <v>0</v>
      </c>
    </row>
    <row r="127" spans="1:5" s="4" customFormat="1" ht="31.5" customHeight="1" x14ac:dyDescent="0.25">
      <c r="A127" s="8" t="s">
        <v>41</v>
      </c>
      <c r="B127" s="11" t="s">
        <v>80</v>
      </c>
      <c r="C127" s="17">
        <v>1089529</v>
      </c>
      <c r="D127" s="16">
        <v>814402.1</v>
      </c>
      <c r="E127" s="13">
        <f t="shared" si="3"/>
        <v>0.74748088394159307</v>
      </c>
    </row>
    <row r="128" spans="1:5" s="4" customFormat="1" ht="27.75" customHeight="1" x14ac:dyDescent="0.25">
      <c r="A128" s="9" t="s">
        <v>53</v>
      </c>
      <c r="B128" s="21" t="s">
        <v>54</v>
      </c>
      <c r="C128" s="23">
        <f>C129+C130+C131</f>
        <v>7125300</v>
      </c>
      <c r="D128" s="23">
        <f>D129+D130+D131</f>
        <v>6907124.0499999998</v>
      </c>
      <c r="E128" s="13">
        <f t="shared" si="3"/>
        <v>0.96938010329389634</v>
      </c>
    </row>
    <row r="129" spans="1:5" s="4" customFormat="1" ht="30" customHeight="1" x14ac:dyDescent="0.25">
      <c r="A129" s="8" t="s">
        <v>41</v>
      </c>
      <c r="B129" s="28" t="s">
        <v>81</v>
      </c>
      <c r="C129" s="17">
        <v>4505600</v>
      </c>
      <c r="D129" s="43">
        <v>4505600</v>
      </c>
      <c r="E129" s="13">
        <f t="shared" si="3"/>
        <v>1</v>
      </c>
    </row>
    <row r="130" spans="1:5" s="4" customFormat="1" ht="30" customHeight="1" x14ac:dyDescent="0.25">
      <c r="A130" s="8" t="s">
        <v>41</v>
      </c>
      <c r="B130" s="28" t="s">
        <v>82</v>
      </c>
      <c r="C130" s="17">
        <v>2607700</v>
      </c>
      <c r="D130" s="16">
        <v>2389524.0499999998</v>
      </c>
      <c r="E130" s="13">
        <f t="shared" si="3"/>
        <v>0.91633395329217315</v>
      </c>
    </row>
    <row r="131" spans="1:5" s="4" customFormat="1" ht="30" customHeight="1" x14ac:dyDescent="0.25">
      <c r="A131" s="8" t="s">
        <v>41</v>
      </c>
      <c r="B131" s="28" t="s">
        <v>83</v>
      </c>
      <c r="C131" s="17">
        <v>12000</v>
      </c>
      <c r="D131" s="43">
        <v>12000</v>
      </c>
      <c r="E131" s="13">
        <f t="shared" si="3"/>
        <v>1</v>
      </c>
    </row>
    <row r="132" spans="1:5" s="4" customFormat="1" ht="28.5" customHeight="1" x14ac:dyDescent="0.25">
      <c r="A132" s="9" t="s">
        <v>55</v>
      </c>
      <c r="B132" s="21" t="s">
        <v>56</v>
      </c>
      <c r="C132" s="23">
        <f>C133</f>
        <v>810000</v>
      </c>
      <c r="D132" s="23">
        <f>D133</f>
        <v>440212.44</v>
      </c>
      <c r="E132" s="13">
        <f t="shared" si="3"/>
        <v>0.54347214814814815</v>
      </c>
    </row>
    <row r="133" spans="1:5" s="4" customFormat="1" ht="15" customHeight="1" x14ac:dyDescent="0.25">
      <c r="A133" s="8" t="s">
        <v>41</v>
      </c>
      <c r="B133" s="11" t="s">
        <v>42</v>
      </c>
      <c r="C133" s="24">
        <v>810000</v>
      </c>
      <c r="D133" s="43">
        <v>440212.44</v>
      </c>
      <c r="E133" s="13">
        <f t="shared" ref="E133:E149" si="4">D133/C133</f>
        <v>0.54347214814814815</v>
      </c>
    </row>
    <row r="134" spans="1:5" s="4" customFormat="1" ht="15.75" customHeight="1" x14ac:dyDescent="0.25">
      <c r="A134" s="9" t="s">
        <v>57</v>
      </c>
      <c r="B134" s="21" t="s">
        <v>58</v>
      </c>
      <c r="C134" s="23">
        <f>C135+C136+C137</f>
        <v>15764300</v>
      </c>
      <c r="D134" s="23">
        <f>D135+D136+D137</f>
        <v>11242078.99</v>
      </c>
      <c r="E134" s="13">
        <f t="shared" si="4"/>
        <v>0.71313531143152564</v>
      </c>
    </row>
    <row r="135" spans="1:5" s="4" customFormat="1" ht="15" customHeight="1" x14ac:dyDescent="0.25">
      <c r="A135" s="8" t="s">
        <v>17</v>
      </c>
      <c r="B135" s="11" t="s">
        <v>18</v>
      </c>
      <c r="C135" s="17">
        <v>3000000</v>
      </c>
      <c r="D135" s="42"/>
      <c r="E135" s="13">
        <f t="shared" si="4"/>
        <v>0</v>
      </c>
    </row>
    <row r="136" spans="1:5" s="4" customFormat="1" ht="30" customHeight="1" x14ac:dyDescent="0.25">
      <c r="A136" s="8" t="s">
        <v>41</v>
      </c>
      <c r="B136" s="11" t="s">
        <v>84</v>
      </c>
      <c r="C136" s="17">
        <v>12414300</v>
      </c>
      <c r="D136" s="16">
        <v>10896114.99</v>
      </c>
      <c r="E136" s="13">
        <f t="shared" si="4"/>
        <v>0.87770675672410048</v>
      </c>
    </row>
    <row r="137" spans="1:5" s="4" customFormat="1" ht="30" customHeight="1" x14ac:dyDescent="0.25">
      <c r="A137" s="8" t="s">
        <v>41</v>
      </c>
      <c r="B137" s="11" t="s">
        <v>85</v>
      </c>
      <c r="C137" s="17">
        <v>350000</v>
      </c>
      <c r="D137" s="16">
        <v>345964</v>
      </c>
      <c r="E137" s="13">
        <f t="shared" si="4"/>
        <v>0.98846857142857147</v>
      </c>
    </row>
    <row r="138" spans="1:5" s="4" customFormat="1" ht="15" customHeight="1" x14ac:dyDescent="0.25">
      <c r="A138" s="9" t="s">
        <v>59</v>
      </c>
      <c r="B138" s="21" t="s">
        <v>60</v>
      </c>
      <c r="C138" s="23">
        <f>C139</f>
        <v>10000</v>
      </c>
      <c r="D138" s="23">
        <f>D139</f>
        <v>0</v>
      </c>
      <c r="E138" s="13">
        <f t="shared" si="4"/>
        <v>0</v>
      </c>
    </row>
    <row r="139" spans="1:5" s="4" customFormat="1" ht="15" customHeight="1" x14ac:dyDescent="0.25">
      <c r="A139" s="8" t="s">
        <v>41</v>
      </c>
      <c r="B139" s="11" t="s">
        <v>42</v>
      </c>
      <c r="C139" s="24">
        <v>10000</v>
      </c>
      <c r="D139" s="16">
        <v>0</v>
      </c>
      <c r="E139" s="13">
        <f t="shared" si="4"/>
        <v>0</v>
      </c>
    </row>
    <row r="140" spans="1:5" s="4" customFormat="1" ht="15" customHeight="1" x14ac:dyDescent="0.25">
      <c r="A140" s="9" t="s">
        <v>61</v>
      </c>
      <c r="B140" s="21" t="s">
        <v>62</v>
      </c>
      <c r="C140" s="23">
        <f>C141</f>
        <v>655000</v>
      </c>
      <c r="D140" s="23">
        <f>D141</f>
        <v>488888.62</v>
      </c>
      <c r="E140" s="13">
        <f t="shared" si="4"/>
        <v>0.74639483969465648</v>
      </c>
    </row>
    <row r="141" spans="1:5" s="4" customFormat="1" ht="15" customHeight="1" x14ac:dyDescent="0.25">
      <c r="A141" s="8" t="s">
        <v>41</v>
      </c>
      <c r="B141" s="11" t="s">
        <v>42</v>
      </c>
      <c r="C141" s="24">
        <v>655000</v>
      </c>
      <c r="D141" s="16">
        <v>488888.62</v>
      </c>
      <c r="E141" s="13">
        <f t="shared" si="4"/>
        <v>0.74639483969465648</v>
      </c>
    </row>
    <row r="142" spans="1:5" s="4" customFormat="1" ht="15" customHeight="1" x14ac:dyDescent="0.25">
      <c r="A142" s="9" t="s">
        <v>63</v>
      </c>
      <c r="B142" s="21" t="s">
        <v>64</v>
      </c>
      <c r="C142" s="23">
        <f>C143</f>
        <v>64654</v>
      </c>
      <c r="D142" s="23">
        <f>D143</f>
        <v>0</v>
      </c>
      <c r="E142" s="13">
        <f t="shared" si="4"/>
        <v>0</v>
      </c>
    </row>
    <row r="143" spans="1:5" s="4" customFormat="1" ht="15" customHeight="1" x14ac:dyDescent="0.25">
      <c r="A143" s="8" t="s">
        <v>9</v>
      </c>
      <c r="B143" s="11" t="s">
        <v>10</v>
      </c>
      <c r="C143" s="24">
        <v>64654</v>
      </c>
      <c r="D143" s="42"/>
      <c r="E143" s="13">
        <f t="shared" si="4"/>
        <v>0</v>
      </c>
    </row>
    <row r="144" spans="1:5" s="4" customFormat="1" ht="15" customHeight="1" x14ac:dyDescent="0.25">
      <c r="A144" s="9" t="s">
        <v>65</v>
      </c>
      <c r="B144" s="21" t="s">
        <v>38</v>
      </c>
      <c r="C144" s="23">
        <f>C145+C146+C147+C148</f>
        <v>3076700</v>
      </c>
      <c r="D144" s="23">
        <f>D145+D146+D147+D148</f>
        <v>1081108</v>
      </c>
      <c r="E144" s="13">
        <f t="shared" si="4"/>
        <v>0.35138557545422044</v>
      </c>
    </row>
    <row r="145" spans="1:6" s="4" customFormat="1" ht="15" customHeight="1" x14ac:dyDescent="0.25">
      <c r="A145" s="8" t="s">
        <v>9</v>
      </c>
      <c r="B145" s="11" t="s">
        <v>10</v>
      </c>
      <c r="C145" s="17">
        <v>550000</v>
      </c>
      <c r="D145" s="42"/>
      <c r="E145" s="13">
        <f t="shared" si="4"/>
        <v>0</v>
      </c>
    </row>
    <row r="146" spans="1:6" s="4" customFormat="1" ht="15" customHeight="1" x14ac:dyDescent="0.25">
      <c r="A146" s="8" t="s">
        <v>11</v>
      </c>
      <c r="B146" s="11" t="s">
        <v>12</v>
      </c>
      <c r="C146" s="17">
        <v>926700</v>
      </c>
      <c r="D146" s="42"/>
      <c r="E146" s="13">
        <f t="shared" si="4"/>
        <v>0</v>
      </c>
    </row>
    <row r="147" spans="1:6" s="4" customFormat="1" ht="29.25" customHeight="1" x14ac:dyDescent="0.25">
      <c r="A147" s="8" t="s">
        <v>21</v>
      </c>
      <c r="B147" s="11" t="s">
        <v>22</v>
      </c>
      <c r="C147" s="17">
        <v>200000</v>
      </c>
      <c r="D147" s="42"/>
      <c r="E147" s="13">
        <f t="shared" si="4"/>
        <v>0</v>
      </c>
    </row>
    <row r="148" spans="1:6" s="4" customFormat="1" ht="30.75" customHeight="1" x14ac:dyDescent="0.25">
      <c r="A148" s="8" t="s">
        <v>41</v>
      </c>
      <c r="B148" s="11" t="s">
        <v>86</v>
      </c>
      <c r="C148" s="17">
        <v>1400000</v>
      </c>
      <c r="D148" s="16">
        <v>1081108</v>
      </c>
      <c r="E148" s="13">
        <f t="shared" si="4"/>
        <v>0.77222000000000002</v>
      </c>
    </row>
    <row r="149" spans="1:6" s="32" customFormat="1" ht="17.25" customHeight="1" x14ac:dyDescent="0.25">
      <c r="A149" s="29" t="s">
        <v>66</v>
      </c>
      <c r="B149" s="30" t="s">
        <v>67</v>
      </c>
      <c r="C149" s="31">
        <f>C4+C15+C103+C105+C107+C110+C112+C119+C123+C125+C128+C132+C134+C138+C140+C142+C144</f>
        <v>82233760</v>
      </c>
      <c r="D149" s="31">
        <f>D4+D15+D103+D105+D107+D110+D112+D119+D123+D125+D128+D132+D134+D138+D140+D142+D144</f>
        <v>46382305.25</v>
      </c>
      <c r="E149" s="13">
        <f t="shared" si="4"/>
        <v>0.56402997078085693</v>
      </c>
      <c r="F149" s="32">
        <f>SUM(F31:F148)</f>
        <v>716633.35142857139</v>
      </c>
    </row>
    <row r="150" spans="1:6" s="6" customFormat="1" ht="15.75" x14ac:dyDescent="0.25">
      <c r="A150" s="48"/>
      <c r="B150" s="48"/>
      <c r="C150" s="47"/>
      <c r="D150" s="47"/>
      <c r="E150" s="14"/>
    </row>
    <row r="151" spans="1:6" ht="17.25" customHeight="1" x14ac:dyDescent="0.25">
      <c r="A151" s="46" t="s">
        <v>68</v>
      </c>
      <c r="B151" s="46"/>
      <c r="C151" s="49" t="s">
        <v>87</v>
      </c>
      <c r="D151" s="49"/>
    </row>
  </sheetData>
  <mergeCells count="6">
    <mergeCell ref="A1:E1"/>
    <mergeCell ref="A2:E2"/>
    <mergeCell ref="A150:B150"/>
    <mergeCell ref="C150:D150"/>
    <mergeCell ref="A151:B151"/>
    <mergeCell ref="C151:D151"/>
  </mergeCells>
  <pageMargins left="0.25" right="0.30694444444444446" top="0.25" bottom="0.25" header="0.3" footer="0.3"/>
  <pageSetup paperSize="9" scale="99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повна ДНЗ </vt:lpstr>
      <vt:lpstr>скор</vt:lpstr>
      <vt:lpstr>робоча днз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2017-10-05T06:36:52Z</dcterms:created>
  <dcterms:modified xsi:type="dcterms:W3CDTF">2017-10-20T08:32:35Z</dcterms:modified>
</cp:coreProperties>
</file>