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115" windowHeight="9975"/>
  </bookViews>
  <sheets>
    <sheet name="Лист1" sheetId="1" r:id="rId1"/>
  </sheets>
  <definedNames>
    <definedName name="_xlnm.Print_Area" localSheetId="0">Лист1!$A$1:$K$66</definedName>
  </definedNames>
  <calcPr calcId="144525" refMode="R1C1"/>
</workbook>
</file>

<file path=xl/calcChain.xml><?xml version="1.0" encoding="utf-8"?>
<calcChain xmlns="http://schemas.openxmlformats.org/spreadsheetml/2006/main">
  <c r="J44" i="1" l="1"/>
  <c r="J48" i="1"/>
  <c r="J50" i="1"/>
  <c r="J52" i="1"/>
  <c r="J54" i="1"/>
  <c r="J55" i="1"/>
  <c r="J58" i="1"/>
  <c r="J62" i="1"/>
  <c r="J36" i="1"/>
  <c r="J37" i="1"/>
  <c r="J26" i="1"/>
  <c r="J27" i="1"/>
  <c r="J28" i="1"/>
  <c r="J29" i="1"/>
  <c r="J30" i="1"/>
  <c r="J31" i="1"/>
  <c r="J22" i="1"/>
  <c r="J23" i="1"/>
  <c r="J24" i="1"/>
  <c r="J25" i="1"/>
  <c r="J19" i="1"/>
  <c r="J9" i="1"/>
  <c r="J12" i="1"/>
  <c r="I49" i="1" l="1"/>
  <c r="I43" i="1"/>
  <c r="J43" i="1" s="1"/>
  <c r="I32" i="1"/>
  <c r="I11" i="1"/>
  <c r="I34" i="1"/>
  <c r="J34" i="1" s="1"/>
  <c r="I17" i="1"/>
  <c r="I15" i="1"/>
  <c r="I61" i="1"/>
  <c r="I57" i="1"/>
  <c r="I53" i="1"/>
  <c r="J53" i="1" s="1"/>
  <c r="I51" i="1"/>
  <c r="J51" i="1" s="1"/>
  <c r="I40" i="1"/>
  <c r="I21" i="1"/>
  <c r="J21" i="1" s="1"/>
  <c r="I8" i="1"/>
  <c r="I14" i="1" l="1"/>
  <c r="J14" i="1" s="1"/>
  <c r="I7" i="1"/>
  <c r="J7" i="1" s="1"/>
  <c r="J8" i="1"/>
  <c r="I56" i="1"/>
  <c r="J56" i="1" s="1"/>
  <c r="J57" i="1"/>
  <c r="I47" i="1"/>
  <c r="J47" i="1" s="1"/>
  <c r="J49" i="1"/>
  <c r="I60" i="1"/>
  <c r="J61" i="1"/>
  <c r="I10" i="1"/>
  <c r="J10" i="1" s="1"/>
  <c r="J11" i="1"/>
  <c r="I20" i="1"/>
  <c r="I39" i="1"/>
  <c r="J39" i="1" s="1"/>
  <c r="I6" i="1" l="1"/>
  <c r="J6" i="1" s="1"/>
  <c r="J20" i="1"/>
  <c r="I59" i="1"/>
  <c r="J59" i="1" s="1"/>
  <c r="J60" i="1"/>
  <c r="I46" i="1"/>
  <c r="J46" i="1" s="1"/>
  <c r="I38" i="1"/>
  <c r="I63" i="1" l="1"/>
  <c r="J38" i="1"/>
  <c r="I64" i="1" l="1"/>
  <c r="J64" i="1" s="1"/>
  <c r="J63" i="1"/>
</calcChain>
</file>

<file path=xl/sharedStrings.xml><?xml version="1.0" encoding="utf-8"?>
<sst xmlns="http://schemas.openxmlformats.org/spreadsheetml/2006/main" count="114" uniqueCount="111">
  <si>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</si>
  <si>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</si>
  <si>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</si>
  <si>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</si>
  <si>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</si>
  <si>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</si>
  <si>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</si>
  <si>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</si>
  <si>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</si>
  <si>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</si>
  <si>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</si>
  <si>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</si>
  <si>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</si>
  <si>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</si>
  <si>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</si>
  <si>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</si>
  <si>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</si>
  <si>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</si>
  <si>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</si>
  <si>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</si>
  <si>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</si>
  <si>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</si>
  <si>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</si>
  <si>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</si>
  <si>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</si>
  <si>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</si>
  <si>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</si>
  <si>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</si>
  <si>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</si>
  <si>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</si>
  <si>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</si>
  <si>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</si>
  <si>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</si>
  <si>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</si>
  <si>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</si>
  <si>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</si>
  <si>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</si>
  <si>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</si>
  <si>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</si>
  <si>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</si>
  <si>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</si>
  <si>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</si>
  <si>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</si>
  <si>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</si>
  <si>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</si>
  <si>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</si>
  <si>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</si>
  <si>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</si>
  <si>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</si>
  <si>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</si>
  <si>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</si>
  <si>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</si>
  <si>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</si>
  <si>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</si>
  <si>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</si>
  <si>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</si>
  <si>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</si>
  <si>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</si>
  <si>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</si>
  <si>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</si>
  <si>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</si>
  <si>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</si>
  <si>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</si>
  <si>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</si>
  <si>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</si>
  <si>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</si>
  <si>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</si>
  <si>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</si>
  <si>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</si>
  <si>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</si>
  <si>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</si>
  <si>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</si>
  <si>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</si>
  <si>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</si>
  <si>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</si>
  <si>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</si>
  <si>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</si>
  <si>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</si>
  <si>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</si>
  <si>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</si>
  <si>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</si>
  <si>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</si>
  <si>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24000000</t>
  </si>
  <si>
    <t>Інші неподаткові надходження  </t>
  </si>
  <si>
    <t>24060000</t>
  </si>
  <si>
    <t>24060300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</si>
  <si>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</si>
  <si>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</si>
  <si>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</si>
  <si>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</si>
  <si>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</si>
  <si>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</t>
  </si>
  <si>
    <t>41035000</t>
  </si>
  <si>
    <t>Інші субвенції </t>
  </si>
  <si>
    <t>Усього</t>
  </si>
  <si>
    <t>Н.І.Мусієнко</t>
  </si>
  <si>
    <t>начальник відділу фінансів, економічного розвитку та торгівлі</t>
  </si>
  <si>
    <t>План 1 кв., грн.</t>
  </si>
  <si>
    <t>Факт 1 кв., грн.</t>
  </si>
  <si>
    <t>% виконання</t>
  </si>
  <si>
    <t>АНАЛІЗ</t>
  </si>
  <si>
    <t>виконання доходів загального фонду бюджету м.Боярка за І квартал 2017 року</t>
  </si>
  <si>
    <t>Усього (без урахування трансфертів)</t>
  </si>
  <si>
    <t>Пальне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</si>
  <si>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</si>
  <si>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</si>
  <si>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Єдиний податок з фізичних осіб, нарахований до 1 січня 2011 року</t>
  </si>
  <si>
    <t>Рентна плата за спеціальне використання води водних об'єктів місцевого значення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</si>
  <si>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</si>
  <si>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 січня 2015 року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</si>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</sst>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Calibri"/>
      <family val="2"/>
      <charset val="204"/>
      <scheme val="minor"/>
    </font>
    <font>
      <sz val="7"/>
      <color theme="1"/>
      <name val="Arial Cyr"/>
      <charset val="204"/>
    </font>
    <font>
      <sz val="8"/>
      <color theme="1"/>
      <name val="Arial Cyr"/>
      <charset val="204"/>
    </font>
    <font>
      <b/>
      <sz val="9"/>
      <color theme="1"/>
      <name val="Times New Roman Cyr"/>
      <charset val="204"/>
    </font>
    <font>
      <b/>
      <sz val="10"/>
      <color theme="1"/>
      <name val="Times New Roman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/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quotePrefix="1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0" borderId="3" xfId="0" quotePrefix="1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6" xfId="0" quotePrefix="1" applyNumberFormat="1" applyFont="1" applyBorder="1" applyAlignment="1">
      <alignment horizontal="left" vertical="top" wrapText="1"/>
    </xf>
    <xf numFmtId="0" fontId="6" fillId="0" borderId="7" xfId="0" quotePrefix="1" applyNumberFormat="1" applyFont="1" applyBorder="1" applyAlignment="1">
      <alignment horizontal="left" vertical="top" wrapText="1"/>
    </xf>
    <xf numFmtId="0" fontId="10" fillId="0" borderId="0" xfId="0" applyFont="1"/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/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4" fontId="6" fillId="2" borderId="3" xfId="0" applyNumberFormat="1" applyFont="1" applyFill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10" fontId="2" fillId="0" borderId="0" xfId="0" applyNumberFormat="1" applyFont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10" fontId="5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14" fillId="2" borderId="3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10" fontId="5" fillId="0" borderId="6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10" fontId="5" fillId="0" borderId="7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4" fontId="5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horizontal="right" vertical="center"/>
    </xf>
    <xf numFmtId="10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4" fontId="0" fillId="2" borderId="0" xfId="0" applyNumberFormat="1" applyFill="1" applyAlignment="1">
      <alignment horizontal="right" vertical="center"/>
    </xf>
    <xf numFmtId="10" fontId="0" fillId="0" borderId="0" xfId="0" applyNumberForma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66"/>
  <sheetViews>
    <sheetView showGridLines="0" tabSelected="1" view="pageBreakPreview" zoomScale="60" zoomScaleNormal="100" workbookViewId="0">
      <selection activeCell="I55" sqref="I55"/>
    </sheetView>
  </sheetViews>
  <sheetFormatPr defaultRowHeight="12.75" x14ac:dyDescent="0.2"/>
  <cols>
    <col min="1" max="1" width="12.42578125" customWidth="1"/>
    <col min="2" max="2" width="16.28515625" customWidth="1"/>
    <col min="3" max="3" width="11.7109375" customWidth="1"/>
    <col min="4" max="4" width="14.140625" customWidth="1"/>
    <col min="5" max="5" width="17.42578125" customWidth="1"/>
    <col min="6" max="6" width="7.7109375" customWidth="1"/>
    <col min="7" max="7" width="9.42578125" style="44" customWidth="1"/>
    <col min="8" max="8" width="6.85546875" style="44" customWidth="1"/>
    <col min="9" max="9" width="15.28515625" style="82" customWidth="1"/>
    <col min="10" max="10" width="10" style="83" customWidth="1"/>
    <col min="11" max="11" width="4.140625" customWidth="1"/>
  </cols>
  <sheetData>
    <row r="1" spans="1:10" s="27" customFormat="1" ht="15.95" customHeight="1" x14ac:dyDescent="0.25">
      <c r="A1" s="26" t="s">
        <v>100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28" customFormat="1" ht="18.75" x14ac:dyDescent="0.25">
      <c r="A2" s="26" t="s">
        <v>101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1.1" customHeight="1" x14ac:dyDescent="0.2">
      <c r="A3" s="5"/>
      <c r="B3" s="5"/>
      <c r="H3" s="45"/>
      <c r="I3" s="46"/>
      <c r="J3" s="47"/>
    </row>
    <row r="4" spans="1:10" s="10" customFormat="1" ht="31.5" customHeight="1" x14ac:dyDescent="0.2">
      <c r="A4" s="6" t="s">
        <v>0</v>
      </c>
      <c r="B4" s="7" t="s">
        <v>1</v>
      </c>
      <c r="C4" s="8"/>
      <c r="D4" s="8"/>
      <c r="E4" s="8"/>
      <c r="F4" s="9"/>
      <c r="G4" s="31" t="s">
        <v>97</v>
      </c>
      <c r="H4" s="32"/>
      <c r="I4" s="42" t="s">
        <v>98</v>
      </c>
      <c r="J4" s="43" t="s">
        <v>99</v>
      </c>
    </row>
    <row r="5" spans="1:10" s="11" customFormat="1" ht="12" customHeight="1" x14ac:dyDescent="0.2">
      <c r="A5" s="1">
        <v>1</v>
      </c>
      <c r="B5" s="2">
        <v>2</v>
      </c>
      <c r="C5" s="3"/>
      <c r="D5" s="3"/>
      <c r="E5" s="3"/>
      <c r="F5" s="4"/>
      <c r="G5" s="48">
        <v>3</v>
      </c>
      <c r="H5" s="49"/>
      <c r="I5" s="50">
        <v>4</v>
      </c>
      <c r="J5" s="51">
        <v>5</v>
      </c>
    </row>
    <row r="6" spans="1:10" s="12" customFormat="1" ht="13.5" customHeight="1" x14ac:dyDescent="0.2">
      <c r="A6" s="16" t="s">
        <v>2</v>
      </c>
      <c r="B6" s="17" t="s">
        <v>3</v>
      </c>
      <c r="C6" s="17"/>
      <c r="D6" s="17"/>
      <c r="E6" s="17"/>
      <c r="F6" s="17"/>
      <c r="G6" s="52">
        <v>10911590</v>
      </c>
      <c r="H6" s="52"/>
      <c r="I6" s="53">
        <f>I7+I10+I14+I20</f>
        <v>14550539.080000002</v>
      </c>
      <c r="J6" s="54">
        <f>I6/G6</f>
        <v>1.3334939344311876</v>
      </c>
    </row>
    <row r="7" spans="1:10" s="12" customFormat="1" ht="25.5" customHeight="1" x14ac:dyDescent="0.2">
      <c r="A7" s="16" t="s">
        <v>4</v>
      </c>
      <c r="B7" s="17" t="s">
        <v>5</v>
      </c>
      <c r="C7" s="17"/>
      <c r="D7" s="17"/>
      <c r="E7" s="17"/>
      <c r="F7" s="17"/>
      <c r="G7" s="52">
        <v>22500</v>
      </c>
      <c r="H7" s="52"/>
      <c r="I7" s="53">
        <f>I8</f>
        <v>2318</v>
      </c>
      <c r="J7" s="54">
        <f t="shared" ref="J7:J39" si="0">I7/G7</f>
        <v>0.10302222222222222</v>
      </c>
    </row>
    <row r="8" spans="1:10" s="12" customFormat="1" ht="14.25" customHeight="1" x14ac:dyDescent="0.2">
      <c r="A8" s="16" t="s">
        <v>6</v>
      </c>
      <c r="B8" s="17" t="s">
        <v>7</v>
      </c>
      <c r="C8" s="17"/>
      <c r="D8" s="17"/>
      <c r="E8" s="17"/>
      <c r="F8" s="17"/>
      <c r="G8" s="52">
        <v>22500</v>
      </c>
      <c r="H8" s="52"/>
      <c r="I8" s="53">
        <f>I9</f>
        <v>2318</v>
      </c>
      <c r="J8" s="54">
        <f t="shared" si="0"/>
        <v>0.10302222222222222</v>
      </c>
    </row>
    <row r="9" spans="1:10" s="12" customFormat="1" ht="15" customHeight="1" x14ac:dyDescent="0.2">
      <c r="A9" s="18" t="s">
        <v>8</v>
      </c>
      <c r="B9" s="19" t="s">
        <v>9</v>
      </c>
      <c r="C9" s="19"/>
      <c r="D9" s="19"/>
      <c r="E9" s="19"/>
      <c r="F9" s="19"/>
      <c r="G9" s="55">
        <v>22500</v>
      </c>
      <c r="H9" s="55"/>
      <c r="I9" s="56">
        <v>2318</v>
      </c>
      <c r="J9" s="54">
        <f t="shared" si="0"/>
        <v>0.10302222222222222</v>
      </c>
    </row>
    <row r="10" spans="1:10" s="12" customFormat="1" ht="13.5" customHeight="1" x14ac:dyDescent="0.2">
      <c r="A10" s="16" t="s">
        <v>10</v>
      </c>
      <c r="B10" s="17" t="s">
        <v>11</v>
      </c>
      <c r="C10" s="17"/>
      <c r="D10" s="17"/>
      <c r="E10" s="17"/>
      <c r="F10" s="17"/>
      <c r="G10" s="52">
        <v>87560</v>
      </c>
      <c r="H10" s="52"/>
      <c r="I10" s="53">
        <f>I11</f>
        <v>20701.77</v>
      </c>
      <c r="J10" s="54">
        <f t="shared" si="0"/>
        <v>0.2364295340338054</v>
      </c>
    </row>
    <row r="11" spans="1:10" s="12" customFormat="1" ht="13.5" customHeight="1" x14ac:dyDescent="0.2">
      <c r="A11" s="16" t="s">
        <v>12</v>
      </c>
      <c r="B11" s="17" t="s">
        <v>13</v>
      </c>
      <c r="C11" s="17"/>
      <c r="D11" s="17"/>
      <c r="E11" s="17"/>
      <c r="F11" s="17"/>
      <c r="G11" s="52">
        <v>87560</v>
      </c>
      <c r="H11" s="52"/>
      <c r="I11" s="53">
        <f>I12+I13</f>
        <v>20701.77</v>
      </c>
      <c r="J11" s="54">
        <f t="shared" si="0"/>
        <v>0.2364295340338054</v>
      </c>
    </row>
    <row r="12" spans="1:10" s="12" customFormat="1" ht="39.75" customHeight="1" x14ac:dyDescent="0.2">
      <c r="A12" s="18" t="s">
        <v>14</v>
      </c>
      <c r="B12" s="19" t="s">
        <v>15</v>
      </c>
      <c r="C12" s="19"/>
      <c r="D12" s="19"/>
      <c r="E12" s="19"/>
      <c r="F12" s="19"/>
      <c r="G12" s="55">
        <v>87560</v>
      </c>
      <c r="H12" s="55"/>
      <c r="I12" s="56">
        <v>20631</v>
      </c>
      <c r="J12" s="54">
        <f t="shared" si="0"/>
        <v>0.23562128825947923</v>
      </c>
    </row>
    <row r="13" spans="1:10" s="12" customFormat="1" ht="15" customHeight="1" x14ac:dyDescent="0.2">
      <c r="A13" s="18">
        <v>13020200</v>
      </c>
      <c r="B13" s="39" t="s">
        <v>107</v>
      </c>
      <c r="C13" s="40"/>
      <c r="D13" s="40"/>
      <c r="E13" s="40"/>
      <c r="F13" s="41"/>
      <c r="G13" s="57">
        <v>0</v>
      </c>
      <c r="H13" s="58"/>
      <c r="I13" s="56">
        <v>70.77</v>
      </c>
      <c r="J13" s="54"/>
    </row>
    <row r="14" spans="1:10" s="12" customFormat="1" ht="13.5" customHeight="1" x14ac:dyDescent="0.2">
      <c r="A14" s="16" t="s">
        <v>16</v>
      </c>
      <c r="B14" s="17" t="s">
        <v>17</v>
      </c>
      <c r="C14" s="17"/>
      <c r="D14" s="17"/>
      <c r="E14" s="17"/>
      <c r="F14" s="17"/>
      <c r="G14" s="52">
        <v>1099850</v>
      </c>
      <c r="H14" s="52"/>
      <c r="I14" s="59">
        <f>I15+I17+I19</f>
        <v>1339950.48</v>
      </c>
      <c r="J14" s="54">
        <f t="shared" si="0"/>
        <v>1.2183029322180297</v>
      </c>
    </row>
    <row r="15" spans="1:10" s="30" customFormat="1" ht="13.5" customHeight="1" x14ac:dyDescent="0.2">
      <c r="A15" s="16">
        <v>14020000</v>
      </c>
      <c r="B15" s="13" t="s">
        <v>104</v>
      </c>
      <c r="C15" s="14"/>
      <c r="D15" s="14"/>
      <c r="E15" s="14"/>
      <c r="F15" s="15"/>
      <c r="G15" s="60"/>
      <c r="H15" s="61">
        <v>0</v>
      </c>
      <c r="I15" s="53">
        <f>I16</f>
        <v>84368.76</v>
      </c>
      <c r="J15" s="54"/>
    </row>
    <row r="16" spans="1:10" s="12" customFormat="1" ht="13.5" customHeight="1" x14ac:dyDescent="0.2">
      <c r="A16" s="18">
        <v>14021900</v>
      </c>
      <c r="B16" s="33" t="s">
        <v>103</v>
      </c>
      <c r="C16" s="34"/>
      <c r="D16" s="34"/>
      <c r="E16" s="34"/>
      <c r="F16" s="35"/>
      <c r="G16" s="62"/>
      <c r="H16" s="63">
        <v>0</v>
      </c>
      <c r="I16" s="56">
        <v>84368.76</v>
      </c>
      <c r="J16" s="54"/>
    </row>
    <row r="17" spans="1:10" s="30" customFormat="1" ht="26.25" customHeight="1" x14ac:dyDescent="0.2">
      <c r="A17" s="16">
        <v>14030000</v>
      </c>
      <c r="B17" s="13" t="s">
        <v>105</v>
      </c>
      <c r="C17" s="14"/>
      <c r="D17" s="14"/>
      <c r="E17" s="14"/>
      <c r="F17" s="15"/>
      <c r="G17" s="64"/>
      <c r="H17" s="65">
        <v>0</v>
      </c>
      <c r="I17" s="53">
        <f>I18</f>
        <v>289038.21000000002</v>
      </c>
      <c r="J17" s="54"/>
    </row>
    <row r="18" spans="1:10" s="12" customFormat="1" ht="13.5" customHeight="1" x14ac:dyDescent="0.2">
      <c r="A18" s="18">
        <v>14031900</v>
      </c>
      <c r="B18" s="36" t="s">
        <v>103</v>
      </c>
      <c r="C18" s="37"/>
      <c r="D18" s="37"/>
      <c r="E18" s="37"/>
      <c r="F18" s="38"/>
      <c r="G18" s="62"/>
      <c r="H18" s="63">
        <v>0</v>
      </c>
      <c r="I18" s="56">
        <v>289038.21000000002</v>
      </c>
      <c r="J18" s="54"/>
    </row>
    <row r="19" spans="1:10" s="30" customFormat="1" ht="27" customHeight="1" x14ac:dyDescent="0.2">
      <c r="A19" s="16" t="s">
        <v>18</v>
      </c>
      <c r="B19" s="17" t="s">
        <v>19</v>
      </c>
      <c r="C19" s="17"/>
      <c r="D19" s="17"/>
      <c r="E19" s="17"/>
      <c r="F19" s="17"/>
      <c r="G19" s="52">
        <v>1099850</v>
      </c>
      <c r="H19" s="52"/>
      <c r="I19" s="53">
        <v>966543.51</v>
      </c>
      <c r="J19" s="54">
        <f t="shared" si="0"/>
        <v>0.87879575396644993</v>
      </c>
    </row>
    <row r="20" spans="1:10" s="12" customFormat="1" ht="13.5" customHeight="1" x14ac:dyDescent="0.2">
      <c r="A20" s="16" t="s">
        <v>20</v>
      </c>
      <c r="B20" s="17" t="s">
        <v>21</v>
      </c>
      <c r="C20" s="17"/>
      <c r="D20" s="17"/>
      <c r="E20" s="17"/>
      <c r="F20" s="17"/>
      <c r="G20" s="52">
        <v>9701680</v>
      </c>
      <c r="H20" s="52"/>
      <c r="I20" s="53">
        <f>I21+I34+I32</f>
        <v>13187568.830000002</v>
      </c>
      <c r="J20" s="54">
        <f>I20/G20</f>
        <v>1.3593077518532874</v>
      </c>
    </row>
    <row r="21" spans="1:10" s="12" customFormat="1" ht="13.5" customHeight="1" x14ac:dyDescent="0.2">
      <c r="A21" s="16" t="s">
        <v>22</v>
      </c>
      <c r="B21" s="17" t="s">
        <v>23</v>
      </c>
      <c r="C21" s="17"/>
      <c r="D21" s="17"/>
      <c r="E21" s="17"/>
      <c r="F21" s="17"/>
      <c r="G21" s="52">
        <v>3444700</v>
      </c>
      <c r="H21" s="52"/>
      <c r="I21" s="53">
        <f>I22+I23+I24+I25+I26+I27+I28+I29+I30+I31</f>
        <v>5710782.4400000004</v>
      </c>
      <c r="J21" s="54">
        <f t="shared" si="0"/>
        <v>1.6578460939994777</v>
      </c>
    </row>
    <row r="22" spans="1:10" s="12" customFormat="1" ht="26.25" customHeight="1" x14ac:dyDescent="0.2">
      <c r="A22" s="18" t="s">
        <v>24</v>
      </c>
      <c r="B22" s="19" t="s">
        <v>25</v>
      </c>
      <c r="C22" s="19"/>
      <c r="D22" s="19"/>
      <c r="E22" s="19"/>
      <c r="F22" s="19"/>
      <c r="G22" s="55">
        <v>7500</v>
      </c>
      <c r="H22" s="55"/>
      <c r="I22" s="56">
        <v>9000.8700000000008</v>
      </c>
      <c r="J22" s="54">
        <f t="shared" si="0"/>
        <v>1.2001160000000002</v>
      </c>
    </row>
    <row r="23" spans="1:10" s="12" customFormat="1" ht="26.25" customHeight="1" x14ac:dyDescent="0.2">
      <c r="A23" s="18" t="s">
        <v>26</v>
      </c>
      <c r="B23" s="19" t="s">
        <v>27</v>
      </c>
      <c r="C23" s="19"/>
      <c r="D23" s="19"/>
      <c r="E23" s="19"/>
      <c r="F23" s="19"/>
      <c r="G23" s="55">
        <v>15550</v>
      </c>
      <c r="H23" s="55"/>
      <c r="I23" s="56">
        <v>241.12</v>
      </c>
      <c r="J23" s="54">
        <f t="shared" si="0"/>
        <v>1.5506109324758842E-2</v>
      </c>
    </row>
    <row r="24" spans="1:10" s="12" customFormat="1" ht="24.75" customHeight="1" x14ac:dyDescent="0.2">
      <c r="A24" s="18" t="s">
        <v>28</v>
      </c>
      <c r="B24" s="19" t="s">
        <v>29</v>
      </c>
      <c r="C24" s="19"/>
      <c r="D24" s="19"/>
      <c r="E24" s="19"/>
      <c r="F24" s="19"/>
      <c r="G24" s="55">
        <v>1900</v>
      </c>
      <c r="H24" s="55"/>
      <c r="I24" s="56">
        <v>1914.53</v>
      </c>
      <c r="J24" s="54">
        <f t="shared" si="0"/>
        <v>1.0076473684210525</v>
      </c>
    </row>
    <row r="25" spans="1:10" s="12" customFormat="1" ht="25.5" customHeight="1" x14ac:dyDescent="0.2">
      <c r="A25" s="18" t="s">
        <v>30</v>
      </c>
      <c r="B25" s="19" t="s">
        <v>31</v>
      </c>
      <c r="C25" s="19"/>
      <c r="D25" s="19"/>
      <c r="E25" s="19"/>
      <c r="F25" s="19"/>
      <c r="G25" s="55">
        <v>150000</v>
      </c>
      <c r="H25" s="55"/>
      <c r="I25" s="56">
        <v>228430.07</v>
      </c>
      <c r="J25" s="54">
        <f t="shared" si="0"/>
        <v>1.5228671333333335</v>
      </c>
    </row>
    <row r="26" spans="1:10" s="12" customFormat="1" ht="13.5" customHeight="1" x14ac:dyDescent="0.2">
      <c r="A26" s="18" t="s">
        <v>32</v>
      </c>
      <c r="B26" s="19" t="s">
        <v>33</v>
      </c>
      <c r="C26" s="19"/>
      <c r="D26" s="19"/>
      <c r="E26" s="19"/>
      <c r="F26" s="19"/>
      <c r="G26" s="55">
        <v>1340000</v>
      </c>
      <c r="H26" s="55"/>
      <c r="I26" s="56">
        <v>3296957.04</v>
      </c>
      <c r="J26" s="54">
        <f>I26/G26</f>
        <v>2.4604157014925372</v>
      </c>
    </row>
    <row r="27" spans="1:10" s="12" customFormat="1" x14ac:dyDescent="0.2">
      <c r="A27" s="18" t="s">
        <v>34</v>
      </c>
      <c r="B27" s="19" t="s">
        <v>35</v>
      </c>
      <c r="C27" s="19"/>
      <c r="D27" s="19"/>
      <c r="E27" s="19"/>
      <c r="F27" s="19"/>
      <c r="G27" s="55">
        <v>1096730</v>
      </c>
      <c r="H27" s="55"/>
      <c r="I27" s="56">
        <v>1577207.64</v>
      </c>
      <c r="J27" s="54">
        <f t="shared" si="0"/>
        <v>1.4381002069789282</v>
      </c>
    </row>
    <row r="28" spans="1:10" s="12" customFormat="1" x14ac:dyDescent="0.2">
      <c r="A28" s="18" t="s">
        <v>36</v>
      </c>
      <c r="B28" s="19" t="s">
        <v>37</v>
      </c>
      <c r="C28" s="19"/>
      <c r="D28" s="19"/>
      <c r="E28" s="19"/>
      <c r="F28" s="19"/>
      <c r="G28" s="55">
        <v>67220</v>
      </c>
      <c r="H28" s="55"/>
      <c r="I28" s="56">
        <v>20096.650000000001</v>
      </c>
      <c r="J28" s="54">
        <f t="shared" si="0"/>
        <v>0.29896831300208271</v>
      </c>
    </row>
    <row r="29" spans="1:10" s="12" customFormat="1" x14ac:dyDescent="0.2">
      <c r="A29" s="18" t="s">
        <v>38</v>
      </c>
      <c r="B29" s="19" t="s">
        <v>39</v>
      </c>
      <c r="C29" s="19"/>
      <c r="D29" s="19"/>
      <c r="E29" s="19"/>
      <c r="F29" s="19"/>
      <c r="G29" s="55">
        <v>320000</v>
      </c>
      <c r="H29" s="55"/>
      <c r="I29" s="56">
        <v>362101.19</v>
      </c>
      <c r="J29" s="54">
        <f t="shared" si="0"/>
        <v>1.13156621875</v>
      </c>
    </row>
    <row r="30" spans="1:10" s="12" customFormat="1" x14ac:dyDescent="0.2">
      <c r="A30" s="18" t="s">
        <v>40</v>
      </c>
      <c r="B30" s="19" t="s">
        <v>41</v>
      </c>
      <c r="C30" s="19"/>
      <c r="D30" s="19"/>
      <c r="E30" s="19"/>
      <c r="F30" s="19"/>
      <c r="G30" s="55">
        <v>400000</v>
      </c>
      <c r="H30" s="55"/>
      <c r="I30" s="56">
        <v>183583.33</v>
      </c>
      <c r="J30" s="54">
        <f t="shared" si="0"/>
        <v>0.45895832499999994</v>
      </c>
    </row>
    <row r="31" spans="1:10" s="12" customFormat="1" ht="12.75" customHeight="1" x14ac:dyDescent="0.2">
      <c r="A31" s="18" t="s">
        <v>42</v>
      </c>
      <c r="B31" s="19" t="s">
        <v>43</v>
      </c>
      <c r="C31" s="19"/>
      <c r="D31" s="19"/>
      <c r="E31" s="19"/>
      <c r="F31" s="19"/>
      <c r="G31" s="55">
        <v>45800</v>
      </c>
      <c r="H31" s="55"/>
      <c r="I31" s="56">
        <v>31250</v>
      </c>
      <c r="J31" s="54">
        <f t="shared" si="0"/>
        <v>0.68231441048034935</v>
      </c>
    </row>
    <row r="32" spans="1:10" s="30" customFormat="1" ht="26.25" customHeight="1" x14ac:dyDescent="0.2">
      <c r="A32" s="16">
        <v>18040000</v>
      </c>
      <c r="B32" s="13" t="s">
        <v>108</v>
      </c>
      <c r="C32" s="14"/>
      <c r="D32" s="14"/>
      <c r="E32" s="14"/>
      <c r="F32" s="15"/>
      <c r="G32" s="66">
        <v>0</v>
      </c>
      <c r="H32" s="67"/>
      <c r="I32" s="53">
        <f>I33</f>
        <v>-259.2</v>
      </c>
      <c r="J32" s="54"/>
    </row>
    <row r="33" spans="1:10" s="12" customFormat="1" ht="25.5" customHeight="1" x14ac:dyDescent="0.2">
      <c r="A33" s="18">
        <v>18040100</v>
      </c>
      <c r="B33" s="39" t="s">
        <v>109</v>
      </c>
      <c r="C33" s="40"/>
      <c r="D33" s="40"/>
      <c r="E33" s="40"/>
      <c r="F33" s="41"/>
      <c r="G33" s="57">
        <v>0</v>
      </c>
      <c r="H33" s="58"/>
      <c r="I33" s="56">
        <v>-259.2</v>
      </c>
      <c r="J33" s="54"/>
    </row>
    <row r="34" spans="1:10" s="12" customFormat="1" ht="14.25" customHeight="1" x14ac:dyDescent="0.2">
      <c r="A34" s="16" t="s">
        <v>44</v>
      </c>
      <c r="B34" s="17" t="s">
        <v>45</v>
      </c>
      <c r="C34" s="17"/>
      <c r="D34" s="17"/>
      <c r="E34" s="17"/>
      <c r="F34" s="17"/>
      <c r="G34" s="52">
        <v>6256980</v>
      </c>
      <c r="H34" s="52"/>
      <c r="I34" s="53">
        <f>I36+I37+I35</f>
        <v>7477045.5900000008</v>
      </c>
      <c r="J34" s="54">
        <f t="shared" si="0"/>
        <v>1.1949927265230191</v>
      </c>
    </row>
    <row r="35" spans="1:10" s="12" customFormat="1" ht="14.25" customHeight="1" x14ac:dyDescent="0.2">
      <c r="A35" s="18">
        <v>18050200</v>
      </c>
      <c r="B35" s="39" t="s">
        <v>106</v>
      </c>
      <c r="C35" s="40"/>
      <c r="D35" s="40"/>
      <c r="E35" s="40"/>
      <c r="F35" s="41"/>
      <c r="G35" s="57">
        <v>0</v>
      </c>
      <c r="H35" s="58"/>
      <c r="I35" s="56">
        <v>-2727.38</v>
      </c>
      <c r="J35" s="54"/>
    </row>
    <row r="36" spans="1:10" s="12" customFormat="1" ht="12.75" customHeight="1" x14ac:dyDescent="0.2">
      <c r="A36" s="18" t="s">
        <v>46</v>
      </c>
      <c r="B36" s="19" t="s">
        <v>47</v>
      </c>
      <c r="C36" s="19"/>
      <c r="D36" s="19"/>
      <c r="E36" s="19"/>
      <c r="F36" s="19"/>
      <c r="G36" s="55">
        <v>728180</v>
      </c>
      <c r="H36" s="55"/>
      <c r="I36" s="56">
        <v>904289.98</v>
      </c>
      <c r="J36" s="54">
        <f t="shared" si="0"/>
        <v>1.2418495152297508</v>
      </c>
    </row>
    <row r="37" spans="1:10" s="12" customFormat="1" ht="14.25" customHeight="1" x14ac:dyDescent="0.2">
      <c r="A37" s="18" t="s">
        <v>48</v>
      </c>
      <c r="B37" s="19" t="s">
        <v>49</v>
      </c>
      <c r="C37" s="19"/>
      <c r="D37" s="19"/>
      <c r="E37" s="19"/>
      <c r="F37" s="19"/>
      <c r="G37" s="55">
        <v>5528800</v>
      </c>
      <c r="H37" s="55"/>
      <c r="I37" s="56">
        <v>6575482.9900000002</v>
      </c>
      <c r="J37" s="54">
        <f t="shared" si="0"/>
        <v>1.1893146776877441</v>
      </c>
    </row>
    <row r="38" spans="1:10" s="12" customFormat="1" ht="13.5" customHeight="1" x14ac:dyDescent="0.2">
      <c r="A38" s="16" t="s">
        <v>50</v>
      </c>
      <c r="B38" s="17" t="s">
        <v>51</v>
      </c>
      <c r="C38" s="17"/>
      <c r="D38" s="17"/>
      <c r="E38" s="17"/>
      <c r="F38" s="17"/>
      <c r="G38" s="52">
        <v>1356310</v>
      </c>
      <c r="H38" s="52"/>
      <c r="I38" s="53">
        <f>I39+I46+I56</f>
        <v>575755.24</v>
      </c>
      <c r="J38" s="54">
        <f t="shared" si="0"/>
        <v>0.42450121284956976</v>
      </c>
    </row>
    <row r="39" spans="1:10" s="12" customFormat="1" ht="14.25" customHeight="1" x14ac:dyDescent="0.2">
      <c r="A39" s="16" t="s">
        <v>52</v>
      </c>
      <c r="B39" s="17" t="s">
        <v>53</v>
      </c>
      <c r="C39" s="17"/>
      <c r="D39" s="17"/>
      <c r="E39" s="17"/>
      <c r="F39" s="17"/>
      <c r="G39" s="52">
        <v>7400</v>
      </c>
      <c r="H39" s="52"/>
      <c r="I39" s="53">
        <f>I40+I43</f>
        <v>34680.85</v>
      </c>
      <c r="J39" s="54">
        <f t="shared" si="0"/>
        <v>4.6866013513513511</v>
      </c>
    </row>
    <row r="40" spans="1:10" s="12" customFormat="1" ht="12" customHeight="1" x14ac:dyDescent="0.2">
      <c r="A40" s="20" t="s">
        <v>54</v>
      </c>
      <c r="B40" s="17" t="s">
        <v>55</v>
      </c>
      <c r="C40" s="17"/>
      <c r="D40" s="17"/>
      <c r="E40" s="17"/>
      <c r="F40" s="17"/>
      <c r="G40" s="68">
        <v>4700</v>
      </c>
      <c r="H40" s="69"/>
      <c r="I40" s="70">
        <f>I42</f>
        <v>1210</v>
      </c>
      <c r="J40" s="71">
        <v>0.25740000000000002</v>
      </c>
    </row>
    <row r="41" spans="1:10" s="12" customFormat="1" ht="39.75" customHeight="1" x14ac:dyDescent="0.2">
      <c r="A41" s="21"/>
      <c r="B41" s="17"/>
      <c r="C41" s="17"/>
      <c r="D41" s="17"/>
      <c r="E41" s="17"/>
      <c r="F41" s="17"/>
      <c r="G41" s="72"/>
      <c r="H41" s="73"/>
      <c r="I41" s="74"/>
      <c r="J41" s="75"/>
    </row>
    <row r="42" spans="1:10" s="12" customFormat="1" ht="25.5" customHeight="1" x14ac:dyDescent="0.2">
      <c r="A42" s="18" t="s">
        <v>56</v>
      </c>
      <c r="B42" s="19" t="s">
        <v>57</v>
      </c>
      <c r="C42" s="19"/>
      <c r="D42" s="19"/>
      <c r="E42" s="19"/>
      <c r="F42" s="19"/>
      <c r="G42" s="55">
        <v>4700</v>
      </c>
      <c r="H42" s="55"/>
      <c r="I42" s="56">
        <v>1210</v>
      </c>
      <c r="J42" s="54">
        <v>0.25740000000000002</v>
      </c>
    </row>
    <row r="43" spans="1:10" s="12" customFormat="1" ht="14.25" customHeight="1" x14ac:dyDescent="0.2">
      <c r="A43" s="16" t="s">
        <v>58</v>
      </c>
      <c r="B43" s="17" t="s">
        <v>59</v>
      </c>
      <c r="C43" s="17"/>
      <c r="D43" s="17"/>
      <c r="E43" s="17"/>
      <c r="F43" s="17"/>
      <c r="G43" s="52">
        <v>2700</v>
      </c>
      <c r="H43" s="52"/>
      <c r="I43" s="53">
        <f>I44+I45</f>
        <v>33470.85</v>
      </c>
      <c r="J43" s="54">
        <f>I43/G43</f>
        <v>12.39661111111111</v>
      </c>
    </row>
    <row r="44" spans="1:10" s="12" customFormat="1" ht="15.75" customHeight="1" x14ac:dyDescent="0.2">
      <c r="A44" s="18" t="s">
        <v>60</v>
      </c>
      <c r="B44" s="19" t="s">
        <v>61</v>
      </c>
      <c r="C44" s="19"/>
      <c r="D44" s="19"/>
      <c r="E44" s="19"/>
      <c r="F44" s="19"/>
      <c r="G44" s="55">
        <v>2700</v>
      </c>
      <c r="H44" s="55"/>
      <c r="I44" s="56">
        <v>6592.6</v>
      </c>
      <c r="J44" s="54">
        <f t="shared" ref="J44:J64" si="1">I44/G44</f>
        <v>2.4417037037037037</v>
      </c>
    </row>
    <row r="45" spans="1:10" s="12" customFormat="1" ht="26.25" customHeight="1" x14ac:dyDescent="0.2">
      <c r="A45" s="18">
        <v>21081500</v>
      </c>
      <c r="B45" s="39" t="s">
        <v>110</v>
      </c>
      <c r="C45" s="40"/>
      <c r="D45" s="40"/>
      <c r="E45" s="40"/>
      <c r="F45" s="41"/>
      <c r="G45" s="57">
        <v>0</v>
      </c>
      <c r="H45" s="58"/>
      <c r="I45" s="56">
        <v>26878.25</v>
      </c>
      <c r="J45" s="54"/>
    </row>
    <row r="46" spans="1:10" s="12" customFormat="1" ht="24.75" customHeight="1" x14ac:dyDescent="0.2">
      <c r="A46" s="16" t="s">
        <v>62</v>
      </c>
      <c r="B46" s="17" t="s">
        <v>63</v>
      </c>
      <c r="C46" s="17"/>
      <c r="D46" s="17"/>
      <c r="E46" s="17"/>
      <c r="F46" s="17"/>
      <c r="G46" s="52">
        <v>1346210</v>
      </c>
      <c r="H46" s="52"/>
      <c r="I46" s="53">
        <f>I47+I51+I53</f>
        <v>539694.39</v>
      </c>
      <c r="J46" s="54">
        <f t="shared" si="1"/>
        <v>0.40089910935143852</v>
      </c>
    </row>
    <row r="47" spans="1:10" s="12" customFormat="1" ht="15" customHeight="1" x14ac:dyDescent="0.2">
      <c r="A47" s="16" t="s">
        <v>64</v>
      </c>
      <c r="B47" s="17" t="s">
        <v>65</v>
      </c>
      <c r="C47" s="17"/>
      <c r="D47" s="17"/>
      <c r="E47" s="17"/>
      <c r="F47" s="17"/>
      <c r="G47" s="52">
        <v>551360</v>
      </c>
      <c r="H47" s="52"/>
      <c r="I47" s="53">
        <f>I48+I49+I50</f>
        <v>241758.85</v>
      </c>
      <c r="J47" s="54">
        <f t="shared" si="1"/>
        <v>0.43847731065002904</v>
      </c>
    </row>
    <row r="48" spans="1:10" s="12" customFormat="1" ht="25.5" customHeight="1" x14ac:dyDescent="0.2">
      <c r="A48" s="18" t="s">
        <v>66</v>
      </c>
      <c r="B48" s="19" t="s">
        <v>67</v>
      </c>
      <c r="C48" s="19"/>
      <c r="D48" s="19"/>
      <c r="E48" s="19"/>
      <c r="F48" s="19"/>
      <c r="G48" s="55">
        <v>1510</v>
      </c>
      <c r="H48" s="55"/>
      <c r="I48" s="56">
        <v>2080</v>
      </c>
      <c r="J48" s="54">
        <f t="shared" si="1"/>
        <v>1.3774834437086092</v>
      </c>
    </row>
    <row r="49" spans="1:10" s="12" customFormat="1" ht="14.25" customHeight="1" x14ac:dyDescent="0.2">
      <c r="A49" s="18" t="s">
        <v>68</v>
      </c>
      <c r="B49" s="19" t="s">
        <v>69</v>
      </c>
      <c r="C49" s="19"/>
      <c r="D49" s="19"/>
      <c r="E49" s="19"/>
      <c r="F49" s="19"/>
      <c r="G49" s="55">
        <v>525000</v>
      </c>
      <c r="H49" s="55"/>
      <c r="I49" s="56">
        <f>88253.12+137931.73</f>
        <v>226184.85</v>
      </c>
      <c r="J49" s="54">
        <f t="shared" si="1"/>
        <v>0.43082828571428572</v>
      </c>
    </row>
    <row r="50" spans="1:10" s="12" customFormat="1" ht="25.5" customHeight="1" x14ac:dyDescent="0.2">
      <c r="A50" s="18" t="s">
        <v>70</v>
      </c>
      <c r="B50" s="19" t="s">
        <v>71</v>
      </c>
      <c r="C50" s="19"/>
      <c r="D50" s="19"/>
      <c r="E50" s="19"/>
      <c r="F50" s="19"/>
      <c r="G50" s="55">
        <v>24850</v>
      </c>
      <c r="H50" s="55"/>
      <c r="I50" s="56">
        <v>13494</v>
      </c>
      <c r="J50" s="54">
        <f t="shared" si="1"/>
        <v>0.54301810865191147</v>
      </c>
    </row>
    <row r="51" spans="1:10" s="12" customFormat="1" ht="26.25" customHeight="1" x14ac:dyDescent="0.2">
      <c r="A51" s="16" t="s">
        <v>72</v>
      </c>
      <c r="B51" s="17" t="s">
        <v>73</v>
      </c>
      <c r="C51" s="17"/>
      <c r="D51" s="17"/>
      <c r="E51" s="17"/>
      <c r="F51" s="17"/>
      <c r="G51" s="52">
        <v>262500</v>
      </c>
      <c r="H51" s="52"/>
      <c r="I51" s="53">
        <f>I52</f>
        <v>232428.15</v>
      </c>
      <c r="J51" s="54">
        <f t="shared" si="1"/>
        <v>0.88544057142857135</v>
      </c>
    </row>
    <row r="52" spans="1:10" s="12" customFormat="1" ht="27" customHeight="1" x14ac:dyDescent="0.2">
      <c r="A52" s="18" t="s">
        <v>74</v>
      </c>
      <c r="B52" s="19" t="s">
        <v>75</v>
      </c>
      <c r="C52" s="19"/>
      <c r="D52" s="19"/>
      <c r="E52" s="19"/>
      <c r="F52" s="19"/>
      <c r="G52" s="55">
        <v>262500</v>
      </c>
      <c r="H52" s="55"/>
      <c r="I52" s="56">
        <v>232428.15</v>
      </c>
      <c r="J52" s="54">
        <f t="shared" si="1"/>
        <v>0.88544057142857135</v>
      </c>
    </row>
    <row r="53" spans="1:10" s="12" customFormat="1" ht="14.25" customHeight="1" x14ac:dyDescent="0.2">
      <c r="A53" s="16" t="s">
        <v>76</v>
      </c>
      <c r="B53" s="17" t="s">
        <v>77</v>
      </c>
      <c r="C53" s="17"/>
      <c r="D53" s="17"/>
      <c r="E53" s="17"/>
      <c r="F53" s="17"/>
      <c r="G53" s="52">
        <v>532350</v>
      </c>
      <c r="H53" s="52"/>
      <c r="I53" s="53">
        <f>I54+I55</f>
        <v>65507.39</v>
      </c>
      <c r="J53" s="54">
        <f t="shared" si="1"/>
        <v>0.12305323565323566</v>
      </c>
    </row>
    <row r="54" spans="1:10" s="12" customFormat="1" ht="26.25" customHeight="1" x14ac:dyDescent="0.2">
      <c r="A54" s="18" t="s">
        <v>78</v>
      </c>
      <c r="B54" s="19" t="s">
        <v>79</v>
      </c>
      <c r="C54" s="19"/>
      <c r="D54" s="19"/>
      <c r="E54" s="19"/>
      <c r="F54" s="19"/>
      <c r="G54" s="55">
        <v>32350</v>
      </c>
      <c r="H54" s="55"/>
      <c r="I54" s="56">
        <v>43555.839999999997</v>
      </c>
      <c r="J54" s="54">
        <f t="shared" si="1"/>
        <v>1.3463938176197836</v>
      </c>
    </row>
    <row r="55" spans="1:10" s="12" customFormat="1" ht="26.25" customHeight="1" x14ac:dyDescent="0.2">
      <c r="A55" s="18" t="s">
        <v>80</v>
      </c>
      <c r="B55" s="19" t="s">
        <v>81</v>
      </c>
      <c r="C55" s="19"/>
      <c r="D55" s="19"/>
      <c r="E55" s="19"/>
      <c r="F55" s="19"/>
      <c r="G55" s="55">
        <v>500000</v>
      </c>
      <c r="H55" s="55"/>
      <c r="I55" s="56">
        <v>21951.55</v>
      </c>
      <c r="J55" s="54">
        <f t="shared" si="1"/>
        <v>4.39031E-2</v>
      </c>
    </row>
    <row r="56" spans="1:10" s="12" customFormat="1" ht="14.25" customHeight="1" x14ac:dyDescent="0.2">
      <c r="A56" s="16" t="s">
        <v>82</v>
      </c>
      <c r="B56" s="17" t="s">
        <v>83</v>
      </c>
      <c r="C56" s="17"/>
      <c r="D56" s="17"/>
      <c r="E56" s="17"/>
      <c r="F56" s="17"/>
      <c r="G56" s="52">
        <v>2700</v>
      </c>
      <c r="H56" s="52"/>
      <c r="I56" s="53">
        <f>I57</f>
        <v>1380</v>
      </c>
      <c r="J56" s="54">
        <f t="shared" si="1"/>
        <v>0.51111111111111107</v>
      </c>
    </row>
    <row r="57" spans="1:10" s="12" customFormat="1" ht="14.25" customHeight="1" x14ac:dyDescent="0.2">
      <c r="A57" s="16" t="s">
        <v>84</v>
      </c>
      <c r="B57" s="17" t="s">
        <v>59</v>
      </c>
      <c r="C57" s="17"/>
      <c r="D57" s="17"/>
      <c r="E57" s="17"/>
      <c r="F57" s="17"/>
      <c r="G57" s="52">
        <v>2700</v>
      </c>
      <c r="H57" s="52"/>
      <c r="I57" s="53">
        <f>I58</f>
        <v>1380</v>
      </c>
      <c r="J57" s="54">
        <f t="shared" si="1"/>
        <v>0.51111111111111107</v>
      </c>
    </row>
    <row r="58" spans="1:10" s="12" customFormat="1" ht="13.5" customHeight="1" x14ac:dyDescent="0.2">
      <c r="A58" s="18" t="s">
        <v>85</v>
      </c>
      <c r="B58" s="19" t="s">
        <v>59</v>
      </c>
      <c r="C58" s="19"/>
      <c r="D58" s="19"/>
      <c r="E58" s="19"/>
      <c r="F58" s="19"/>
      <c r="G58" s="55">
        <v>2700</v>
      </c>
      <c r="H58" s="55"/>
      <c r="I58" s="56">
        <v>1380</v>
      </c>
      <c r="J58" s="54">
        <f t="shared" si="1"/>
        <v>0.51111111111111107</v>
      </c>
    </row>
    <row r="59" spans="1:10" s="12" customFormat="1" ht="13.5" customHeight="1" x14ac:dyDescent="0.2">
      <c r="A59" s="16" t="s">
        <v>86</v>
      </c>
      <c r="B59" s="17" t="s">
        <v>87</v>
      </c>
      <c r="C59" s="17"/>
      <c r="D59" s="17"/>
      <c r="E59" s="17"/>
      <c r="F59" s="17"/>
      <c r="G59" s="52">
        <v>9340200</v>
      </c>
      <c r="H59" s="52"/>
      <c r="I59" s="53">
        <f>I60</f>
        <v>9340200</v>
      </c>
      <c r="J59" s="54">
        <f t="shared" si="1"/>
        <v>1</v>
      </c>
    </row>
    <row r="60" spans="1:10" s="12" customFormat="1" ht="13.5" customHeight="1" x14ac:dyDescent="0.2">
      <c r="A60" s="16" t="s">
        <v>88</v>
      </c>
      <c r="B60" s="17" t="s">
        <v>89</v>
      </c>
      <c r="C60" s="17"/>
      <c r="D60" s="17"/>
      <c r="E60" s="17"/>
      <c r="F60" s="17"/>
      <c r="G60" s="52">
        <v>9340200</v>
      </c>
      <c r="H60" s="52"/>
      <c r="I60" s="53">
        <f>I61</f>
        <v>9340200</v>
      </c>
      <c r="J60" s="54">
        <f t="shared" si="1"/>
        <v>1</v>
      </c>
    </row>
    <row r="61" spans="1:10" s="12" customFormat="1" ht="14.25" customHeight="1" x14ac:dyDescent="0.2">
      <c r="A61" s="16" t="s">
        <v>90</v>
      </c>
      <c r="B61" s="17" t="s">
        <v>91</v>
      </c>
      <c r="C61" s="17"/>
      <c r="D61" s="17"/>
      <c r="E61" s="17"/>
      <c r="F61" s="17"/>
      <c r="G61" s="52">
        <v>9340200</v>
      </c>
      <c r="H61" s="52"/>
      <c r="I61" s="53">
        <f>I62</f>
        <v>9340200</v>
      </c>
      <c r="J61" s="54">
        <f t="shared" si="1"/>
        <v>1</v>
      </c>
    </row>
    <row r="62" spans="1:10" s="12" customFormat="1" ht="12.75" customHeight="1" x14ac:dyDescent="0.2">
      <c r="A62" s="18" t="s">
        <v>92</v>
      </c>
      <c r="B62" s="19" t="s">
        <v>93</v>
      </c>
      <c r="C62" s="19"/>
      <c r="D62" s="19"/>
      <c r="E62" s="19"/>
      <c r="F62" s="19"/>
      <c r="G62" s="55">
        <v>9340200</v>
      </c>
      <c r="H62" s="55"/>
      <c r="I62" s="56">
        <v>9340200</v>
      </c>
      <c r="J62" s="54">
        <f t="shared" si="1"/>
        <v>1</v>
      </c>
    </row>
    <row r="63" spans="1:10" s="22" customFormat="1" ht="15" customHeight="1" x14ac:dyDescent="0.25">
      <c r="A63" s="23" t="s">
        <v>102</v>
      </c>
      <c r="B63" s="24"/>
      <c r="C63" s="24"/>
      <c r="D63" s="24"/>
      <c r="E63" s="24"/>
      <c r="F63" s="25"/>
      <c r="G63" s="76">
        <v>12267900</v>
      </c>
      <c r="H63" s="76"/>
      <c r="I63" s="77">
        <f>I6+I38</f>
        <v>15126294.320000002</v>
      </c>
      <c r="J63" s="54">
        <f t="shared" si="1"/>
        <v>1.2329978496727232</v>
      </c>
    </row>
    <row r="64" spans="1:10" s="22" customFormat="1" ht="15" customHeight="1" x14ac:dyDescent="0.25">
      <c r="A64" s="23" t="s">
        <v>94</v>
      </c>
      <c r="B64" s="24"/>
      <c r="C64" s="24"/>
      <c r="D64" s="24"/>
      <c r="E64" s="24"/>
      <c r="F64" s="25"/>
      <c r="G64" s="76">
        <v>21608100</v>
      </c>
      <c r="H64" s="76"/>
      <c r="I64" s="77">
        <f>I63+I59</f>
        <v>24466494.32</v>
      </c>
      <c r="J64" s="54">
        <f t="shared" si="1"/>
        <v>1.1322834640713437</v>
      </c>
    </row>
    <row r="65" spans="1:10" s="12" customFormat="1" ht="9" customHeight="1" x14ac:dyDescent="0.2">
      <c r="G65" s="78"/>
      <c r="H65" s="78"/>
      <c r="I65" s="79"/>
      <c r="J65" s="80"/>
    </row>
    <row r="66" spans="1:10" s="30" customFormat="1" x14ac:dyDescent="0.2">
      <c r="A66" s="29" t="s">
        <v>96</v>
      </c>
      <c r="B66" s="29"/>
      <c r="C66" s="29"/>
      <c r="D66" s="29"/>
      <c r="E66" s="29"/>
      <c r="F66" s="29"/>
      <c r="G66" s="81" t="s">
        <v>95</v>
      </c>
      <c r="H66" s="81"/>
      <c r="I66" s="81"/>
      <c r="J66" s="81"/>
    </row>
  </sheetData>
  <mergeCells count="122">
    <mergeCell ref="B35:F35"/>
    <mergeCell ref="G35:H35"/>
    <mergeCell ref="B13:F13"/>
    <mergeCell ref="G13:H13"/>
    <mergeCell ref="B32:F32"/>
    <mergeCell ref="G32:H32"/>
    <mergeCell ref="B33:F33"/>
    <mergeCell ref="G33:H33"/>
    <mergeCell ref="B45:F45"/>
    <mergeCell ref="G45:H45"/>
    <mergeCell ref="A66:F66"/>
    <mergeCell ref="G66:J66"/>
    <mergeCell ref="A40:A41"/>
    <mergeCell ref="G40:H41"/>
    <mergeCell ref="J40:J41"/>
    <mergeCell ref="A63:F63"/>
    <mergeCell ref="A64:F64"/>
    <mergeCell ref="I40:I41"/>
    <mergeCell ref="A1:J1"/>
    <mergeCell ref="A2:J2"/>
    <mergeCell ref="A3:B3"/>
    <mergeCell ref="B7:F7"/>
    <mergeCell ref="G7:H7"/>
    <mergeCell ref="B8:F8"/>
    <mergeCell ref="G8:H8"/>
    <mergeCell ref="B9:F9"/>
    <mergeCell ref="G9:H9"/>
    <mergeCell ref="B4:F4"/>
    <mergeCell ref="G4:H4"/>
    <mergeCell ref="B5:F5"/>
    <mergeCell ref="G5:H5"/>
    <mergeCell ref="B6:F6"/>
    <mergeCell ref="G6:H6"/>
    <mergeCell ref="B14:F14"/>
    <mergeCell ref="G14:H14"/>
    <mergeCell ref="B19:F19"/>
    <mergeCell ref="G19:H19"/>
    <mergeCell ref="B20:F20"/>
    <mergeCell ref="G20:H20"/>
    <mergeCell ref="B10:F10"/>
    <mergeCell ref="G10:H10"/>
    <mergeCell ref="B11:F11"/>
    <mergeCell ref="G11:H11"/>
    <mergeCell ref="B12:F12"/>
    <mergeCell ref="G12:H12"/>
    <mergeCell ref="B15:F15"/>
    <mergeCell ref="B17:F17"/>
    <mergeCell ref="B24:F24"/>
    <mergeCell ref="G24:H24"/>
    <mergeCell ref="B25:F25"/>
    <mergeCell ref="G25:H25"/>
    <mergeCell ref="B26:F26"/>
    <mergeCell ref="G26:H26"/>
    <mergeCell ref="B21:F21"/>
    <mergeCell ref="G21:H21"/>
    <mergeCell ref="B22:F22"/>
    <mergeCell ref="G22:H22"/>
    <mergeCell ref="B23:F23"/>
    <mergeCell ref="G23:H23"/>
    <mergeCell ref="B30:F30"/>
    <mergeCell ref="G30:H30"/>
    <mergeCell ref="B31:F31"/>
    <mergeCell ref="G31:H31"/>
    <mergeCell ref="B34:F34"/>
    <mergeCell ref="G34:H34"/>
    <mergeCell ref="B27:F27"/>
    <mergeCell ref="G27:H27"/>
    <mergeCell ref="B28:F28"/>
    <mergeCell ref="G28:H28"/>
    <mergeCell ref="B29:F29"/>
    <mergeCell ref="G29:H29"/>
    <mergeCell ref="B37:F37"/>
    <mergeCell ref="G37:H37"/>
    <mergeCell ref="B38:F38"/>
    <mergeCell ref="G38:H38"/>
    <mergeCell ref="B39:F39"/>
    <mergeCell ref="G39:H39"/>
    <mergeCell ref="B36:F36"/>
    <mergeCell ref="G36:H36"/>
    <mergeCell ref="B44:F44"/>
    <mergeCell ref="G44:H44"/>
    <mergeCell ref="B46:F46"/>
    <mergeCell ref="G46:H46"/>
    <mergeCell ref="B47:F47"/>
    <mergeCell ref="G47:H47"/>
    <mergeCell ref="B40:F41"/>
    <mergeCell ref="B42:F42"/>
    <mergeCell ref="G42:H42"/>
    <mergeCell ref="B43:F43"/>
    <mergeCell ref="G43:H43"/>
    <mergeCell ref="B51:F51"/>
    <mergeCell ref="G51:H51"/>
    <mergeCell ref="B52:F52"/>
    <mergeCell ref="G52:H52"/>
    <mergeCell ref="B53:F53"/>
    <mergeCell ref="G53:H53"/>
    <mergeCell ref="B48:F48"/>
    <mergeCell ref="G48:H48"/>
    <mergeCell ref="B49:F49"/>
    <mergeCell ref="G49:H49"/>
    <mergeCell ref="B50:F50"/>
    <mergeCell ref="G50:H50"/>
    <mergeCell ref="B57:F57"/>
    <mergeCell ref="G57:H57"/>
    <mergeCell ref="B58:F58"/>
    <mergeCell ref="G58:H58"/>
    <mergeCell ref="B59:F59"/>
    <mergeCell ref="G59:H59"/>
    <mergeCell ref="B54:F54"/>
    <mergeCell ref="G54:H54"/>
    <mergeCell ref="B55:F55"/>
    <mergeCell ref="G55:H55"/>
    <mergeCell ref="B56:F56"/>
    <mergeCell ref="G56:H56"/>
    <mergeCell ref="G63:H63"/>
    <mergeCell ref="G64:H64"/>
    <mergeCell ref="B60:F60"/>
    <mergeCell ref="G60:H60"/>
    <mergeCell ref="B61:F61"/>
    <mergeCell ref="G61:H61"/>
    <mergeCell ref="B62:F62"/>
    <mergeCell ref="G62:H62"/>
  </mergeCells>
  <pageMargins left="0.25138888888888888" right="0.25" top="0.39375000000000004" bottom="0.39375000000000004" header="0.3" footer="0.3"/>
  <pageSetup paperSize="9" scale="64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Qwerty</dc:creator>
  <cp:lastModifiedBy>Qwerty</cp:lastModifiedBy>
  <cp:lastPrinted>2017-04-13T12:07:13Z</cp:lastPrinted>
  <dcterms:created xsi:type="dcterms:W3CDTF">2017-04-13T07:05:53Z</dcterms:created>
  <dcterms:modified xsi:type="dcterms:W3CDTF">2017-04-13T12:09:53Z</dcterms:modified>
</cp:coreProperties>
</file>