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05" windowWidth="20115" windowHeight="10035" activeTab="1"/>
  </bookViews>
  <sheets>
    <sheet name="Лист1" sheetId="1" r:id="rId1"/>
    <sheet name="Лист1 (2)" sheetId="2" r:id="rId2"/>
  </sheets>
  <calcPr calcId="125725" refMode="R1C1"/>
</workbook>
</file>

<file path=xl/calcChain.xml><?xml version="1.0" encoding="utf-8"?>
<calcChain xmlns="http://schemas.openxmlformats.org/spreadsheetml/2006/main">
  <c r="L48" i="2"/>
  <c r="L45" s="1"/>
  <c r="L20"/>
  <c r="L19" s="1"/>
  <c r="L10"/>
  <c r="L9" s="1"/>
  <c r="L37"/>
  <c r="L17"/>
  <c r="L62"/>
  <c r="L61" s="1"/>
  <c r="L15"/>
  <c r="L13"/>
  <c r="L55"/>
  <c r="L51"/>
  <c r="L50" s="1"/>
  <c r="K66"/>
  <c r="K65" s="1"/>
  <c r="K64" s="1"/>
  <c r="K62"/>
  <c r="K61"/>
  <c r="K57"/>
  <c r="K55"/>
  <c r="K51"/>
  <c r="K50"/>
  <c r="K48"/>
  <c r="K46"/>
  <c r="K45" s="1"/>
  <c r="K44" s="1"/>
  <c r="K41"/>
  <c r="K40" s="1"/>
  <c r="K37"/>
  <c r="K34"/>
  <c r="K31"/>
  <c r="K20"/>
  <c r="K17"/>
  <c r="K15"/>
  <c r="K13"/>
  <c r="K12" s="1"/>
  <c r="K10"/>
  <c r="K9"/>
  <c r="L44" l="1"/>
  <c r="K8"/>
  <c r="K71" s="1"/>
  <c r="K19"/>
  <c r="L12"/>
  <c r="L8" s="1"/>
  <c r="L70" s="1"/>
  <c r="K10" i="1"/>
  <c r="L10" s="1"/>
  <c r="L11"/>
  <c r="K13"/>
  <c r="K12" s="1"/>
  <c r="L12" s="1"/>
  <c r="K15"/>
  <c r="L13"/>
  <c r="L14"/>
  <c r="K17"/>
  <c r="L17"/>
  <c r="L18"/>
  <c r="K20"/>
  <c r="K31"/>
  <c r="K34"/>
  <c r="K19" s="1"/>
  <c r="L19" s="1"/>
  <c r="K37"/>
  <c r="L20"/>
  <c r="L21"/>
  <c r="L22"/>
  <c r="L24"/>
  <c r="L25"/>
  <c r="L26"/>
  <c r="L27"/>
  <c r="L28"/>
  <c r="L29"/>
  <c r="L30"/>
  <c r="L31"/>
  <c r="L32"/>
  <c r="L33"/>
  <c r="L37"/>
  <c r="L38"/>
  <c r="L39"/>
  <c r="K46"/>
  <c r="K45" s="1"/>
  <c r="K48"/>
  <c r="L48" s="1"/>
  <c r="K51"/>
  <c r="K55"/>
  <c r="L55" s="1"/>
  <c r="K57"/>
  <c r="K62"/>
  <c r="K61"/>
  <c r="L46"/>
  <c r="L47"/>
  <c r="L49"/>
  <c r="L51"/>
  <c r="L53"/>
  <c r="L56"/>
  <c r="L57"/>
  <c r="L58"/>
  <c r="L60"/>
  <c r="K66"/>
  <c r="K65" s="1"/>
  <c r="L67"/>
  <c r="L68"/>
  <c r="K41"/>
  <c r="K40" s="1"/>
  <c r="K70" i="2" l="1"/>
  <c r="L45" i="1"/>
  <c r="K64"/>
  <c r="L64" s="1"/>
  <c r="L65"/>
  <c r="L66"/>
  <c r="K9"/>
  <c r="K50"/>
  <c r="L50" s="1"/>
  <c r="K8" l="1"/>
  <c r="L9"/>
  <c r="K44"/>
  <c r="L44" s="1"/>
  <c r="K69" l="1"/>
  <c r="L69" s="1"/>
  <c r="L8"/>
  <c r="K70"/>
  <c r="L70" s="1"/>
</calcChain>
</file>

<file path=xl/sharedStrings.xml><?xml version="1.0" encoding="utf-8"?>
<sst xmlns="http://schemas.openxmlformats.org/spreadsheetml/2006/main" count="246" uniqueCount="124">
  <si>
    <t>Загальний фонд</t>
  </si>
  <si>
    <t xml:space="preserve"> 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</si>
  <si>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</si>
  <si>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</si>
  <si>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</si>
  <si>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</si>
  <si>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</si>
  <si>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</si>
  <si>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</si>
  <si>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</si>
  <si>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</si>
  <si>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</si>
  <si>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</si>
  <si>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</si>
  <si>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</si>
  <si>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</si>
  <si>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</si>
  <si>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</si>
  <si>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</si>
  <si>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</si>
  <si>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</si>
  <si>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</si>
  <si>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</si>
  <si>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</si>
  <si>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</si>
  <si>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</si>
  <si>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</si>
  <si>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</si>
  <si>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</si>
  <si>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</si>
  <si>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</si>
  <si>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</si>
  <si>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</si>
  <si>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</si>
  <si>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</si>
  <si>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</si>
  <si>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</si>
  <si>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</si>
  <si>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</si>
  <si>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</si>
  <si>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</si>
  <si>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</si>
  <si>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</si>
  <si>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</si>
  <si>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</si>
  <si>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 </t>
  </si>
  <si>
    <t>18030100</t>
  </si>
  <si>
    <t>Туристичний збір, сплачений юридичними особами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</si>
  <si>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</si>
  <si>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</si>
  <si>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</si>
  <si>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</si>
  <si>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</si>
  <si>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</si>
  <si>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</si>
  <si>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</si>
  <si>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19000000</t>
  </si>
  <si>
    <t>Інші податки та збори </t>
  </si>
  <si>
    <t>19010000</t>
  </si>
  <si>
    <t>Екологічний податок </t>
  </si>
  <si>
    <t>19010100</t>
  </si>
  <si>
    <t>Надходження від викидів забруднюючих речовин в атмосферне повітря стаціонарними джерелами забруднення </t>
  </si>
  <si>
    <t>19010200</t>
  </si>
  <si>
    <t>Надходження від скидів забруднюючих речовин безпосередньо у водні об`єкти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</si>
  <si>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</si>
  <si>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</si>
  <si>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</si>
  <si>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</si>
  <si>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</si>
  <si>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</si>
  <si>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</si>
  <si>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</si>
  <si>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</si>
  <si>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</si>
  <si>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</si>
  <si>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</si>
  <si>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</si>
  <si>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</si>
  <si>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</si>
  <si>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</si>
  <si>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</si>
  <si>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</si>
  <si>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</si>
  <si>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</si>
  <si>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</si>
  <si>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</si>
  <si>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</si>
  <si>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</si>
  <si>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</si>
  <si>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</si>
  <si>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</si>
  <si>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</si>
  <si>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</si>
  <si>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</si>
  <si>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</si>
  <si>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</si>
  <si>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</si>
  <si>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</si>
  <si>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</si>
  <si>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</si>
  <si>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41035000</t>
  </si>
  <si>
    <t>Інші субвенції </t>
  </si>
  <si>
    <t>Усього ( без урахування трансфертів)</t>
  </si>
  <si>
    <t>Усього</t>
  </si>
  <si>
    <t>Аналіз виконання доходів міського бюджету за 2016 рік</t>
  </si>
  <si>
    <t>План 2016 рік (грн.)</t>
  </si>
  <si>
    <t>Факт 2016 рік (грн.)</t>
  </si>
  <si>
    <t>% виконання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</si>
  <si>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</si>
  <si>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</si>
  <si>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</si>
  <si>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</si>
  <si>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</si>
  <si>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</si>
  <si>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(роздрібна торгівля), сплачений юридичними особами, що справлявся до 1 січня 2015 року</t>
  </si>
  <si>
    <t>Адміністративний збір за державну реєстрацію речових прав на нерухоме майно та їх обтяжень</t>
  </si>
  <si>
    <t>Інші неподаткові надходження</t>
  </si>
  <si>
    <t>Інші надходження</t>
  </si>
  <si>
    <t>Державне мито, не віднесене до інших категорій</t>
  </si>
  <si>
    <t xml:space="preserve">        начальник відділу фінансів, економічного розвитку та торгівлі</t>
  </si>
  <si>
    <t xml:space="preserve">                 Н.І.Мусієнко</t>
  </si>
  <si>
    <t>ОТГ</t>
  </si>
  <si>
    <t>ПДФО</t>
  </si>
  <si>
    <t>Усього з ПДФО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</si>
</sst>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Border="1"/>
    <xf numFmtId="0" fontId="5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1" xfId="0" quotePrefix="1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vertical="center"/>
    </xf>
    <xf numFmtId="0" fontId="11" fillId="0" borderId="1" xfId="0" quotePrefix="1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2" fontId="5" fillId="0" borderId="0" xfId="0" applyNumberFormat="1" applyFont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L72"/>
  <sheetViews>
    <sheetView showGridLines="0" topLeftCell="A34" zoomScaleNormal="100" workbookViewId="0">
      <selection activeCell="D12" sqref="D12:H12"/>
    </sheetView>
  </sheetViews>
  <sheetFormatPr defaultRowHeight="12.75"/>
  <cols>
    <col min="1" max="1" width="2.140625" customWidth="1"/>
    <col min="2" max="2" width="0.85546875" hidden="1" customWidth="1"/>
    <col min="3" max="3" width="14.5703125" style="1" customWidth="1"/>
    <col min="4" max="4" width="16.28515625" customWidth="1"/>
    <col min="5" max="5" width="11.7109375" customWidth="1"/>
    <col min="6" max="6" width="14.140625" customWidth="1"/>
    <col min="7" max="7" width="17.42578125" customWidth="1"/>
    <col min="8" max="8" width="21.42578125" customWidth="1"/>
    <col min="9" max="9" width="9.5703125" style="12" customWidth="1"/>
    <col min="10" max="10" width="8.85546875" style="12" customWidth="1"/>
    <col min="11" max="11" width="19.7109375" style="12" customWidth="1"/>
    <col min="12" max="12" width="13.85546875" style="10" customWidth="1"/>
  </cols>
  <sheetData>
    <row r="1" spans="1:12">
      <c r="A1" s="2"/>
      <c r="B1" s="2"/>
      <c r="C1" s="3"/>
      <c r="D1" s="2"/>
      <c r="E1" s="2"/>
      <c r="F1" s="2"/>
      <c r="G1" s="2"/>
      <c r="H1" s="2"/>
      <c r="I1" s="11"/>
      <c r="J1" s="11"/>
      <c r="K1" s="11"/>
      <c r="L1" s="9"/>
    </row>
    <row r="2" spans="1:12" ht="28.5" customHeight="1">
      <c r="A2" s="49" t="s">
        <v>104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9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1.1" customHeight="1">
      <c r="A5" s="52"/>
      <c r="B5" s="52"/>
      <c r="C5" s="52"/>
      <c r="D5" s="52"/>
      <c r="E5" s="2"/>
      <c r="F5" s="2"/>
      <c r="G5" s="2"/>
      <c r="H5" s="2"/>
      <c r="I5" s="11"/>
      <c r="J5" s="11"/>
      <c r="K5" s="11"/>
      <c r="L5" s="14"/>
    </row>
    <row r="6" spans="1:12" ht="24.75" customHeight="1">
      <c r="A6" s="2"/>
      <c r="B6" s="4" t="s">
        <v>1</v>
      </c>
      <c r="C6" s="5" t="s">
        <v>2</v>
      </c>
      <c r="D6" s="43" t="s">
        <v>3</v>
      </c>
      <c r="E6" s="44"/>
      <c r="F6" s="44"/>
      <c r="G6" s="44"/>
      <c r="H6" s="45"/>
      <c r="I6" s="43" t="s">
        <v>105</v>
      </c>
      <c r="J6" s="44"/>
      <c r="K6" s="6" t="s">
        <v>106</v>
      </c>
      <c r="L6" s="5" t="s">
        <v>107</v>
      </c>
    </row>
    <row r="7" spans="1:12" s="1" customFormat="1" ht="12" customHeight="1">
      <c r="A7" s="3"/>
      <c r="B7" s="4" t="s">
        <v>1</v>
      </c>
      <c r="C7" s="7">
        <v>1</v>
      </c>
      <c r="D7" s="46">
        <v>2</v>
      </c>
      <c r="E7" s="47"/>
      <c r="F7" s="47"/>
      <c r="G7" s="47"/>
      <c r="H7" s="48"/>
      <c r="I7" s="43">
        <v>3</v>
      </c>
      <c r="J7" s="44"/>
      <c r="K7" s="6">
        <v>4</v>
      </c>
      <c r="L7" s="5">
        <v>5</v>
      </c>
    </row>
    <row r="8" spans="1:12" s="8" customFormat="1" ht="25.5" customHeight="1">
      <c r="A8" s="15"/>
      <c r="B8" s="15"/>
      <c r="C8" s="21" t="s">
        <v>4</v>
      </c>
      <c r="D8" s="29" t="s">
        <v>5</v>
      </c>
      <c r="E8" s="29"/>
      <c r="F8" s="29"/>
      <c r="G8" s="29"/>
      <c r="H8" s="29"/>
      <c r="I8" s="30">
        <v>42081603</v>
      </c>
      <c r="J8" s="30"/>
      <c r="K8" s="22">
        <f>K9+K12+K17+K19+K40</f>
        <v>42899316.470000006</v>
      </c>
      <c r="L8" s="23">
        <f>K8/I8</f>
        <v>1.0194316140951192</v>
      </c>
    </row>
    <row r="9" spans="1:12" s="8" customFormat="1" ht="18.75">
      <c r="A9" s="15"/>
      <c r="B9" s="15"/>
      <c r="C9" s="21" t="s">
        <v>6</v>
      </c>
      <c r="D9" s="29" t="s">
        <v>7</v>
      </c>
      <c r="E9" s="29"/>
      <c r="F9" s="29"/>
      <c r="G9" s="29"/>
      <c r="H9" s="29"/>
      <c r="I9" s="30">
        <v>315917</v>
      </c>
      <c r="J9" s="30"/>
      <c r="K9" s="22">
        <f>K10</f>
        <v>106898.77</v>
      </c>
      <c r="L9" s="23">
        <f t="shared" ref="L9:L70" si="0">K9/I9</f>
        <v>0.3383761241085475</v>
      </c>
    </row>
    <row r="10" spans="1:12" s="8" customFormat="1" ht="28.5" customHeight="1">
      <c r="A10" s="15"/>
      <c r="B10" s="15"/>
      <c r="C10" s="21" t="s">
        <v>8</v>
      </c>
      <c r="D10" s="29" t="s">
        <v>9</v>
      </c>
      <c r="E10" s="29"/>
      <c r="F10" s="29"/>
      <c r="G10" s="29"/>
      <c r="H10" s="29"/>
      <c r="I10" s="30">
        <v>315917</v>
      </c>
      <c r="J10" s="30"/>
      <c r="K10" s="22">
        <f>K11</f>
        <v>106898.77</v>
      </c>
      <c r="L10" s="23">
        <f t="shared" si="0"/>
        <v>0.3383761241085475</v>
      </c>
    </row>
    <row r="11" spans="1:12" ht="18.75">
      <c r="A11" s="16"/>
      <c r="B11" s="16"/>
      <c r="C11" s="24" t="s">
        <v>10</v>
      </c>
      <c r="D11" s="31" t="s">
        <v>11</v>
      </c>
      <c r="E11" s="31"/>
      <c r="F11" s="31"/>
      <c r="G11" s="31"/>
      <c r="H11" s="31"/>
      <c r="I11" s="32">
        <v>315917</v>
      </c>
      <c r="J11" s="32"/>
      <c r="K11" s="25">
        <v>106898.77</v>
      </c>
      <c r="L11" s="26">
        <f t="shared" si="0"/>
        <v>0.3383761241085475</v>
      </c>
    </row>
    <row r="12" spans="1:12" s="8" customFormat="1" ht="18.75">
      <c r="A12" s="15"/>
      <c r="B12" s="15"/>
      <c r="C12" s="21" t="s">
        <v>12</v>
      </c>
      <c r="D12" s="29" t="s">
        <v>13</v>
      </c>
      <c r="E12" s="29"/>
      <c r="F12" s="29"/>
      <c r="G12" s="29"/>
      <c r="H12" s="29"/>
      <c r="I12" s="30">
        <v>300000</v>
      </c>
      <c r="J12" s="30"/>
      <c r="K12" s="22">
        <f>K13+K15</f>
        <v>506385.86</v>
      </c>
      <c r="L12" s="23">
        <f t="shared" si="0"/>
        <v>1.6879528666666666</v>
      </c>
    </row>
    <row r="13" spans="1:12" s="8" customFormat="1" ht="25.5" customHeight="1">
      <c r="A13" s="15"/>
      <c r="B13" s="15"/>
      <c r="C13" s="21" t="s">
        <v>14</v>
      </c>
      <c r="D13" s="29" t="s">
        <v>15</v>
      </c>
      <c r="E13" s="29"/>
      <c r="F13" s="29"/>
      <c r="G13" s="29"/>
      <c r="H13" s="29"/>
      <c r="I13" s="30">
        <v>300000</v>
      </c>
      <c r="J13" s="30"/>
      <c r="K13" s="22">
        <f>K14</f>
        <v>506121</v>
      </c>
      <c r="L13" s="23">
        <f t="shared" si="0"/>
        <v>1.6870700000000001</v>
      </c>
    </row>
    <row r="14" spans="1:12" ht="42" customHeight="1">
      <c r="A14" s="16"/>
      <c r="B14" s="16"/>
      <c r="C14" s="24" t="s">
        <v>16</v>
      </c>
      <c r="D14" s="31" t="s">
        <v>17</v>
      </c>
      <c r="E14" s="31"/>
      <c r="F14" s="31"/>
      <c r="G14" s="31"/>
      <c r="H14" s="31"/>
      <c r="I14" s="32">
        <v>300000</v>
      </c>
      <c r="J14" s="32"/>
      <c r="K14" s="25">
        <v>506121</v>
      </c>
      <c r="L14" s="26">
        <f t="shared" si="0"/>
        <v>1.6870700000000001</v>
      </c>
    </row>
    <row r="15" spans="1:12" ht="18.75">
      <c r="A15" s="16"/>
      <c r="B15" s="16"/>
      <c r="C15" s="21">
        <v>13020000</v>
      </c>
      <c r="D15" s="37" t="s">
        <v>109</v>
      </c>
      <c r="E15" s="38"/>
      <c r="F15" s="38"/>
      <c r="G15" s="38"/>
      <c r="H15" s="39"/>
      <c r="I15" s="35">
        <v>0</v>
      </c>
      <c r="J15" s="36"/>
      <c r="K15" s="22">
        <f>K16</f>
        <v>264.86</v>
      </c>
      <c r="L15" s="23"/>
    </row>
    <row r="16" spans="1:12" ht="39" customHeight="1">
      <c r="A16" s="16"/>
      <c r="B16" s="16"/>
      <c r="C16" s="24">
        <v>13020200</v>
      </c>
      <c r="D16" s="40" t="s">
        <v>110</v>
      </c>
      <c r="E16" s="41"/>
      <c r="F16" s="41"/>
      <c r="G16" s="41"/>
      <c r="H16" s="42"/>
      <c r="I16" s="33">
        <v>0</v>
      </c>
      <c r="J16" s="34"/>
      <c r="K16" s="25">
        <v>264.86</v>
      </c>
      <c r="L16" s="23"/>
    </row>
    <row r="17" spans="1:12" s="8" customFormat="1" ht="25.5" customHeight="1">
      <c r="A17" s="15"/>
      <c r="B17" s="15"/>
      <c r="C17" s="21" t="s">
        <v>18</v>
      </c>
      <c r="D17" s="29" t="s">
        <v>19</v>
      </c>
      <c r="E17" s="29"/>
      <c r="F17" s="29"/>
      <c r="G17" s="29"/>
      <c r="H17" s="29"/>
      <c r="I17" s="30">
        <v>5000000</v>
      </c>
      <c r="J17" s="30"/>
      <c r="K17" s="22">
        <f>K18</f>
        <v>4929186.75</v>
      </c>
      <c r="L17" s="23">
        <f t="shared" si="0"/>
        <v>0.98583734999999995</v>
      </c>
    </row>
    <row r="18" spans="1:12" ht="40.5" customHeight="1">
      <c r="A18" s="16"/>
      <c r="B18" s="16"/>
      <c r="C18" s="24" t="s">
        <v>20</v>
      </c>
      <c r="D18" s="31" t="s">
        <v>21</v>
      </c>
      <c r="E18" s="31"/>
      <c r="F18" s="31"/>
      <c r="G18" s="31"/>
      <c r="H18" s="31"/>
      <c r="I18" s="32">
        <v>5000000</v>
      </c>
      <c r="J18" s="32"/>
      <c r="K18" s="25">
        <v>4929186.75</v>
      </c>
      <c r="L18" s="26">
        <f t="shared" si="0"/>
        <v>0.98583734999999995</v>
      </c>
    </row>
    <row r="19" spans="1:12" s="8" customFormat="1" ht="27" customHeight="1">
      <c r="A19" s="15"/>
      <c r="B19" s="15"/>
      <c r="C19" s="21" t="s">
        <v>22</v>
      </c>
      <c r="D19" s="29" t="s">
        <v>23</v>
      </c>
      <c r="E19" s="29"/>
      <c r="F19" s="29"/>
      <c r="G19" s="29"/>
      <c r="H19" s="29"/>
      <c r="I19" s="30">
        <v>36465686</v>
      </c>
      <c r="J19" s="30"/>
      <c r="K19" s="22">
        <f>K20+K31+K34+K37</f>
        <v>37356845.090000004</v>
      </c>
      <c r="L19" s="23">
        <f t="shared" si="0"/>
        <v>1.0244382922070903</v>
      </c>
    </row>
    <row r="20" spans="1:12" s="8" customFormat="1" ht="27" customHeight="1">
      <c r="A20" s="15"/>
      <c r="B20" s="15"/>
      <c r="C20" s="21" t="s">
        <v>24</v>
      </c>
      <c r="D20" s="29" t="s">
        <v>25</v>
      </c>
      <c r="E20" s="29"/>
      <c r="F20" s="29"/>
      <c r="G20" s="29"/>
      <c r="H20" s="29"/>
      <c r="I20" s="30">
        <v>14854328</v>
      </c>
      <c r="J20" s="30"/>
      <c r="K20" s="22">
        <f>K21+K22+K23+K24+K25+K26+K27+K28+K29+K30</f>
        <v>15029661.860000001</v>
      </c>
      <c r="L20" s="23">
        <f t="shared" si="0"/>
        <v>1.0118035538194661</v>
      </c>
    </row>
    <row r="21" spans="1:12" ht="40.5" customHeight="1">
      <c r="A21" s="16"/>
      <c r="B21" s="16"/>
      <c r="C21" s="24" t="s">
        <v>26</v>
      </c>
      <c r="D21" s="31" t="s">
        <v>27</v>
      </c>
      <c r="E21" s="31"/>
      <c r="F21" s="31"/>
      <c r="G21" s="31"/>
      <c r="H21" s="31"/>
      <c r="I21" s="32">
        <v>22900</v>
      </c>
      <c r="J21" s="32"/>
      <c r="K21" s="25">
        <v>24211.360000000001</v>
      </c>
      <c r="L21" s="26">
        <f t="shared" si="0"/>
        <v>1.0572646288209606</v>
      </c>
    </row>
    <row r="22" spans="1:12" ht="42" customHeight="1">
      <c r="A22" s="16"/>
      <c r="B22" s="16"/>
      <c r="C22" s="24" t="s">
        <v>28</v>
      </c>
      <c r="D22" s="31" t="s">
        <v>29</v>
      </c>
      <c r="E22" s="31"/>
      <c r="F22" s="31"/>
      <c r="G22" s="31"/>
      <c r="H22" s="31"/>
      <c r="I22" s="32">
        <v>49000</v>
      </c>
      <c r="J22" s="32"/>
      <c r="K22" s="25">
        <v>49821.46</v>
      </c>
      <c r="L22" s="26">
        <f t="shared" si="0"/>
        <v>1.0167644897959183</v>
      </c>
    </row>
    <row r="23" spans="1:12" ht="39" customHeight="1">
      <c r="A23" s="16"/>
      <c r="B23" s="16"/>
      <c r="C23" s="24">
        <v>18010300</v>
      </c>
      <c r="D23" s="40" t="s">
        <v>111</v>
      </c>
      <c r="E23" s="41"/>
      <c r="F23" s="41"/>
      <c r="G23" s="41"/>
      <c r="H23" s="42"/>
      <c r="I23" s="33">
        <v>0</v>
      </c>
      <c r="J23" s="34"/>
      <c r="K23" s="25">
        <v>5703.22</v>
      </c>
      <c r="L23" s="26"/>
    </row>
    <row r="24" spans="1:12" ht="42" customHeight="1">
      <c r="A24" s="16"/>
      <c r="B24" s="16"/>
      <c r="C24" s="24" t="s">
        <v>30</v>
      </c>
      <c r="D24" s="31" t="s">
        <v>31</v>
      </c>
      <c r="E24" s="31"/>
      <c r="F24" s="31"/>
      <c r="G24" s="31"/>
      <c r="H24" s="31"/>
      <c r="I24" s="32">
        <v>511000</v>
      </c>
      <c r="J24" s="32"/>
      <c r="K24" s="25">
        <v>527216.80000000005</v>
      </c>
      <c r="L24" s="26">
        <f t="shared" si="0"/>
        <v>1.03173542074364</v>
      </c>
    </row>
    <row r="25" spans="1:12" ht="18.75">
      <c r="A25" s="16"/>
      <c r="B25" s="16"/>
      <c r="C25" s="24" t="s">
        <v>32</v>
      </c>
      <c r="D25" s="31" t="s">
        <v>33</v>
      </c>
      <c r="E25" s="31"/>
      <c r="F25" s="31"/>
      <c r="G25" s="31"/>
      <c r="H25" s="31"/>
      <c r="I25" s="32">
        <v>5629761</v>
      </c>
      <c r="J25" s="32"/>
      <c r="K25" s="25">
        <v>6047012.2000000002</v>
      </c>
      <c r="L25" s="26">
        <f t="shared" si="0"/>
        <v>1.0741152599550852</v>
      </c>
    </row>
    <row r="26" spans="1:12" ht="18.75">
      <c r="A26" s="16"/>
      <c r="B26" s="16"/>
      <c r="C26" s="24" t="s">
        <v>34</v>
      </c>
      <c r="D26" s="31" t="s">
        <v>35</v>
      </c>
      <c r="E26" s="31"/>
      <c r="F26" s="31"/>
      <c r="G26" s="31"/>
      <c r="H26" s="31"/>
      <c r="I26" s="32">
        <v>4428691</v>
      </c>
      <c r="J26" s="32"/>
      <c r="K26" s="25">
        <v>4629144.95</v>
      </c>
      <c r="L26" s="26">
        <f t="shared" si="0"/>
        <v>1.0452625730718175</v>
      </c>
    </row>
    <row r="27" spans="1:12" ht="18.75">
      <c r="A27" s="16"/>
      <c r="B27" s="16"/>
      <c r="C27" s="24" t="s">
        <v>36</v>
      </c>
      <c r="D27" s="31" t="s">
        <v>37</v>
      </c>
      <c r="E27" s="31"/>
      <c r="F27" s="31"/>
      <c r="G27" s="31"/>
      <c r="H27" s="31"/>
      <c r="I27" s="32">
        <v>219900</v>
      </c>
      <c r="J27" s="32"/>
      <c r="K27" s="25">
        <v>228694.55</v>
      </c>
      <c r="L27" s="26">
        <f t="shared" si="0"/>
        <v>1.0399934060936789</v>
      </c>
    </row>
    <row r="28" spans="1:12" ht="18.75">
      <c r="A28" s="16"/>
      <c r="B28" s="16"/>
      <c r="C28" s="24" t="s">
        <v>38</v>
      </c>
      <c r="D28" s="31" t="s">
        <v>39</v>
      </c>
      <c r="E28" s="31"/>
      <c r="F28" s="31"/>
      <c r="G28" s="31"/>
      <c r="H28" s="31"/>
      <c r="I28" s="32">
        <v>1200000</v>
      </c>
      <c r="J28" s="32"/>
      <c r="K28" s="25">
        <v>1392504</v>
      </c>
      <c r="L28" s="26">
        <f t="shared" si="0"/>
        <v>1.16042</v>
      </c>
    </row>
    <row r="29" spans="1:12" ht="18.75">
      <c r="A29" s="16"/>
      <c r="B29" s="16"/>
      <c r="C29" s="24" t="s">
        <v>40</v>
      </c>
      <c r="D29" s="31" t="s">
        <v>41</v>
      </c>
      <c r="E29" s="31"/>
      <c r="F29" s="31"/>
      <c r="G29" s="31"/>
      <c r="H29" s="31"/>
      <c r="I29" s="32">
        <v>2650000</v>
      </c>
      <c r="J29" s="32"/>
      <c r="K29" s="25">
        <v>1966819.99</v>
      </c>
      <c r="L29" s="26">
        <f t="shared" si="0"/>
        <v>0.74219622264150942</v>
      </c>
    </row>
    <row r="30" spans="1:12" ht="18.75">
      <c r="A30" s="16"/>
      <c r="B30" s="16"/>
      <c r="C30" s="24" t="s">
        <v>42</v>
      </c>
      <c r="D30" s="31" t="s">
        <v>43</v>
      </c>
      <c r="E30" s="31"/>
      <c r="F30" s="31"/>
      <c r="G30" s="31"/>
      <c r="H30" s="31"/>
      <c r="I30" s="32">
        <v>143076</v>
      </c>
      <c r="J30" s="32"/>
      <c r="K30" s="25">
        <v>158533.32999999999</v>
      </c>
      <c r="L30" s="26">
        <f t="shared" si="0"/>
        <v>1.1080357991556933</v>
      </c>
    </row>
    <row r="31" spans="1:12" s="8" customFormat="1" ht="28.5" customHeight="1">
      <c r="A31" s="15"/>
      <c r="B31" s="15"/>
      <c r="C31" s="21" t="s">
        <v>44</v>
      </c>
      <c r="D31" s="29" t="s">
        <v>45</v>
      </c>
      <c r="E31" s="29"/>
      <c r="F31" s="29"/>
      <c r="G31" s="29"/>
      <c r="H31" s="29"/>
      <c r="I31" s="30">
        <v>10000</v>
      </c>
      <c r="J31" s="30"/>
      <c r="K31" s="22">
        <f>K32+K33</f>
        <v>-444.95</v>
      </c>
      <c r="L31" s="23">
        <f t="shared" si="0"/>
        <v>-4.4495E-2</v>
      </c>
    </row>
    <row r="32" spans="1:12" ht="18.75">
      <c r="A32" s="16"/>
      <c r="B32" s="16"/>
      <c r="C32" s="24" t="s">
        <v>46</v>
      </c>
      <c r="D32" s="31" t="s">
        <v>47</v>
      </c>
      <c r="E32" s="31"/>
      <c r="F32" s="31"/>
      <c r="G32" s="31"/>
      <c r="H32" s="31"/>
      <c r="I32" s="32">
        <v>5000</v>
      </c>
      <c r="J32" s="32"/>
      <c r="K32" s="25">
        <v>-444.95</v>
      </c>
      <c r="L32" s="23">
        <f t="shared" si="0"/>
        <v>-8.899E-2</v>
      </c>
    </row>
    <row r="33" spans="1:12" ht="18.75">
      <c r="A33" s="16"/>
      <c r="B33" s="16"/>
      <c r="C33" s="24" t="s">
        <v>48</v>
      </c>
      <c r="D33" s="31" t="s">
        <v>49</v>
      </c>
      <c r="E33" s="31"/>
      <c r="F33" s="31"/>
      <c r="G33" s="31"/>
      <c r="H33" s="31"/>
      <c r="I33" s="32">
        <v>5000</v>
      </c>
      <c r="J33" s="32"/>
      <c r="K33" s="25">
        <v>0</v>
      </c>
      <c r="L33" s="23">
        <f t="shared" si="0"/>
        <v>0</v>
      </c>
    </row>
    <row r="34" spans="1:12" s="8" customFormat="1" ht="36.75" customHeight="1">
      <c r="A34" s="15"/>
      <c r="B34" s="15"/>
      <c r="C34" s="21">
        <v>18040000</v>
      </c>
      <c r="D34" s="37" t="s">
        <v>112</v>
      </c>
      <c r="E34" s="38"/>
      <c r="F34" s="38"/>
      <c r="G34" s="38"/>
      <c r="H34" s="39"/>
      <c r="I34" s="35">
        <v>0</v>
      </c>
      <c r="J34" s="36"/>
      <c r="K34" s="22">
        <f>K35+K36</f>
        <v>-7144.57</v>
      </c>
      <c r="L34" s="23"/>
    </row>
    <row r="35" spans="1:12" ht="34.5" customHeight="1">
      <c r="A35" s="16"/>
      <c r="B35" s="16"/>
      <c r="C35" s="24">
        <v>18040100</v>
      </c>
      <c r="D35" s="40" t="s">
        <v>113</v>
      </c>
      <c r="E35" s="41"/>
      <c r="F35" s="41"/>
      <c r="G35" s="41"/>
      <c r="H35" s="42"/>
      <c r="I35" s="33">
        <v>0</v>
      </c>
      <c r="J35" s="34"/>
      <c r="K35" s="25">
        <v>-5684.21</v>
      </c>
      <c r="L35" s="23"/>
    </row>
    <row r="36" spans="1:12" ht="44.25" customHeight="1">
      <c r="A36" s="16"/>
      <c r="B36" s="16"/>
      <c r="C36" s="24">
        <v>18040200</v>
      </c>
      <c r="D36" s="40" t="s">
        <v>114</v>
      </c>
      <c r="E36" s="41"/>
      <c r="F36" s="41"/>
      <c r="G36" s="41"/>
      <c r="H36" s="42"/>
      <c r="I36" s="33">
        <v>0</v>
      </c>
      <c r="J36" s="34"/>
      <c r="K36" s="25">
        <v>-1460.36</v>
      </c>
      <c r="L36" s="23"/>
    </row>
    <row r="37" spans="1:12" s="13" customFormat="1" ht="24" customHeight="1">
      <c r="A37" s="17"/>
      <c r="B37" s="17"/>
      <c r="C37" s="21" t="s">
        <v>50</v>
      </c>
      <c r="D37" s="29" t="s">
        <v>51</v>
      </c>
      <c r="E37" s="29"/>
      <c r="F37" s="29"/>
      <c r="G37" s="29"/>
      <c r="H37" s="29"/>
      <c r="I37" s="30">
        <v>21601358</v>
      </c>
      <c r="J37" s="30"/>
      <c r="K37" s="22">
        <f>K38+K39</f>
        <v>22334772.75</v>
      </c>
      <c r="L37" s="23">
        <f t="shared" si="0"/>
        <v>1.033952251983417</v>
      </c>
    </row>
    <row r="38" spans="1:12" ht="18.75">
      <c r="A38" s="16"/>
      <c r="B38" s="16"/>
      <c r="C38" s="24" t="s">
        <v>52</v>
      </c>
      <c r="D38" s="31" t="s">
        <v>53</v>
      </c>
      <c r="E38" s="31"/>
      <c r="F38" s="31"/>
      <c r="G38" s="31"/>
      <c r="H38" s="31"/>
      <c r="I38" s="32">
        <v>2514068</v>
      </c>
      <c r="J38" s="32"/>
      <c r="K38" s="25">
        <v>2553475.34</v>
      </c>
      <c r="L38" s="26">
        <f t="shared" si="0"/>
        <v>1.0156747311528567</v>
      </c>
    </row>
    <row r="39" spans="1:12" ht="18.75">
      <c r="A39" s="16"/>
      <c r="B39" s="16"/>
      <c r="C39" s="24" t="s">
        <v>54</v>
      </c>
      <c r="D39" s="31" t="s">
        <v>55</v>
      </c>
      <c r="E39" s="31"/>
      <c r="F39" s="31"/>
      <c r="G39" s="31"/>
      <c r="H39" s="31"/>
      <c r="I39" s="32">
        <v>19087290</v>
      </c>
      <c r="J39" s="32"/>
      <c r="K39" s="25">
        <v>19781297.41</v>
      </c>
      <c r="L39" s="26">
        <f t="shared" si="0"/>
        <v>1.0363596618482771</v>
      </c>
    </row>
    <row r="40" spans="1:12" s="8" customFormat="1" ht="25.5" customHeight="1">
      <c r="A40" s="15"/>
      <c r="B40" s="15"/>
      <c r="C40" s="21" t="s">
        <v>56</v>
      </c>
      <c r="D40" s="29" t="s">
        <v>57</v>
      </c>
      <c r="E40" s="29"/>
      <c r="F40" s="29"/>
      <c r="G40" s="29"/>
      <c r="H40" s="29"/>
      <c r="I40" s="30">
        <v>0</v>
      </c>
      <c r="J40" s="30"/>
      <c r="K40" s="22">
        <f>K41</f>
        <v>0</v>
      </c>
      <c r="L40" s="23"/>
    </row>
    <row r="41" spans="1:12" s="8" customFormat="1" ht="25.5" customHeight="1">
      <c r="A41" s="15"/>
      <c r="B41" s="15"/>
      <c r="C41" s="21" t="s">
        <v>58</v>
      </c>
      <c r="D41" s="29" t="s">
        <v>59</v>
      </c>
      <c r="E41" s="29"/>
      <c r="F41" s="29"/>
      <c r="G41" s="29"/>
      <c r="H41" s="29"/>
      <c r="I41" s="30">
        <v>0</v>
      </c>
      <c r="J41" s="30"/>
      <c r="K41" s="22">
        <f>K42+K43</f>
        <v>0</v>
      </c>
      <c r="L41" s="23"/>
    </row>
    <row r="42" spans="1:12" ht="36" customHeight="1">
      <c r="A42" s="16"/>
      <c r="B42" s="16"/>
      <c r="C42" s="24" t="s">
        <v>60</v>
      </c>
      <c r="D42" s="31" t="s">
        <v>61</v>
      </c>
      <c r="E42" s="31"/>
      <c r="F42" s="31"/>
      <c r="G42" s="31"/>
      <c r="H42" s="31"/>
      <c r="I42" s="32">
        <v>0</v>
      </c>
      <c r="J42" s="32"/>
      <c r="K42" s="25">
        <v>0</v>
      </c>
      <c r="L42" s="23"/>
    </row>
    <row r="43" spans="1:12" ht="41.25" customHeight="1">
      <c r="A43" s="16"/>
      <c r="B43" s="16"/>
      <c r="C43" s="24" t="s">
        <v>62</v>
      </c>
      <c r="D43" s="31" t="s">
        <v>63</v>
      </c>
      <c r="E43" s="31"/>
      <c r="F43" s="31"/>
      <c r="G43" s="31"/>
      <c r="H43" s="31"/>
      <c r="I43" s="32">
        <v>0</v>
      </c>
      <c r="J43" s="32"/>
      <c r="K43" s="25">
        <v>0</v>
      </c>
      <c r="L43" s="23"/>
    </row>
    <row r="44" spans="1:12" ht="18.75">
      <c r="A44" s="16"/>
      <c r="B44" s="16"/>
      <c r="C44" s="21" t="s">
        <v>64</v>
      </c>
      <c r="D44" s="29" t="s">
        <v>65</v>
      </c>
      <c r="E44" s="29"/>
      <c r="F44" s="29"/>
      <c r="G44" s="29"/>
      <c r="H44" s="29"/>
      <c r="I44" s="30">
        <v>5849747</v>
      </c>
      <c r="J44" s="30"/>
      <c r="K44" s="27">
        <f>K45+K50+K61</f>
        <v>4852215.47</v>
      </c>
      <c r="L44" s="23">
        <f t="shared" si="0"/>
        <v>0.82947441487640405</v>
      </c>
    </row>
    <row r="45" spans="1:12" s="8" customFormat="1" ht="18.75">
      <c r="A45" s="15"/>
      <c r="B45" s="15"/>
      <c r="C45" s="21" t="s">
        <v>66</v>
      </c>
      <c r="D45" s="29" t="s">
        <v>67</v>
      </c>
      <c r="E45" s="29"/>
      <c r="F45" s="29"/>
      <c r="G45" s="29"/>
      <c r="H45" s="29"/>
      <c r="I45" s="30">
        <v>351706</v>
      </c>
      <c r="J45" s="30"/>
      <c r="K45" s="22">
        <f>K46+K48</f>
        <v>353918.35</v>
      </c>
      <c r="L45" s="23">
        <f t="shared" si="0"/>
        <v>1.0062903390900353</v>
      </c>
    </row>
    <row r="46" spans="1:12" s="8" customFormat="1" ht="31.5" customHeight="1">
      <c r="A46" s="15"/>
      <c r="B46" s="15"/>
      <c r="C46" s="21" t="s">
        <v>68</v>
      </c>
      <c r="D46" s="29" t="s">
        <v>69</v>
      </c>
      <c r="E46" s="29"/>
      <c r="F46" s="29"/>
      <c r="G46" s="29"/>
      <c r="H46" s="29"/>
      <c r="I46" s="30">
        <v>341706</v>
      </c>
      <c r="J46" s="30"/>
      <c r="K46" s="22">
        <f>K47</f>
        <v>341709</v>
      </c>
      <c r="L46" s="23">
        <f t="shared" si="0"/>
        <v>1.0000087794770944</v>
      </c>
    </row>
    <row r="47" spans="1:12" ht="39" customHeight="1">
      <c r="A47" s="16"/>
      <c r="B47" s="16"/>
      <c r="C47" s="24" t="s">
        <v>70</v>
      </c>
      <c r="D47" s="31" t="s">
        <v>71</v>
      </c>
      <c r="E47" s="31"/>
      <c r="F47" s="31"/>
      <c r="G47" s="31"/>
      <c r="H47" s="31"/>
      <c r="I47" s="32">
        <v>341706</v>
      </c>
      <c r="J47" s="32"/>
      <c r="K47" s="25">
        <v>341709</v>
      </c>
      <c r="L47" s="26">
        <f t="shared" si="0"/>
        <v>1.0000087794770944</v>
      </c>
    </row>
    <row r="48" spans="1:12" s="8" customFormat="1" ht="29.25" customHeight="1">
      <c r="A48" s="15"/>
      <c r="B48" s="15"/>
      <c r="C48" s="21" t="s">
        <v>72</v>
      </c>
      <c r="D48" s="29" t="s">
        <v>73</v>
      </c>
      <c r="E48" s="29"/>
      <c r="F48" s="29"/>
      <c r="G48" s="29"/>
      <c r="H48" s="29"/>
      <c r="I48" s="30">
        <v>10000</v>
      </c>
      <c r="J48" s="30"/>
      <c r="K48" s="22">
        <f>K49</f>
        <v>12209.35</v>
      </c>
      <c r="L48" s="23">
        <f t="shared" si="0"/>
        <v>1.2209350000000001</v>
      </c>
    </row>
    <row r="49" spans="1:12" ht="18.75">
      <c r="A49" s="16"/>
      <c r="B49" s="16"/>
      <c r="C49" s="24" t="s">
        <v>74</v>
      </c>
      <c r="D49" s="31" t="s">
        <v>75</v>
      </c>
      <c r="E49" s="31"/>
      <c r="F49" s="31"/>
      <c r="G49" s="31"/>
      <c r="H49" s="31"/>
      <c r="I49" s="32">
        <v>10000</v>
      </c>
      <c r="J49" s="32"/>
      <c r="K49" s="25">
        <v>12209.35</v>
      </c>
      <c r="L49" s="26">
        <f t="shared" si="0"/>
        <v>1.2209350000000001</v>
      </c>
    </row>
    <row r="50" spans="1:12" s="8" customFormat="1" ht="45" customHeight="1">
      <c r="A50" s="15"/>
      <c r="B50" s="15"/>
      <c r="C50" s="21" t="s">
        <v>76</v>
      </c>
      <c r="D50" s="29" t="s">
        <v>77</v>
      </c>
      <c r="E50" s="29"/>
      <c r="F50" s="29"/>
      <c r="G50" s="29"/>
      <c r="H50" s="29"/>
      <c r="I50" s="30">
        <v>5498041</v>
      </c>
      <c r="J50" s="30"/>
      <c r="K50" s="27">
        <f>K51+K55+K57</f>
        <v>4482635.22</v>
      </c>
      <c r="L50" s="23">
        <f t="shared" si="0"/>
        <v>0.81531498582858875</v>
      </c>
    </row>
    <row r="51" spans="1:12" s="8" customFormat="1" ht="29.25" customHeight="1">
      <c r="A51" s="15"/>
      <c r="B51" s="15"/>
      <c r="C51" s="21" t="s">
        <v>78</v>
      </c>
      <c r="D51" s="29" t="s">
        <v>79</v>
      </c>
      <c r="E51" s="29"/>
      <c r="F51" s="29"/>
      <c r="G51" s="29"/>
      <c r="H51" s="29"/>
      <c r="I51" s="30">
        <v>1972241</v>
      </c>
      <c r="J51" s="30"/>
      <c r="K51" s="22">
        <f>K52+K53+K54</f>
        <v>1576023.7</v>
      </c>
      <c r="L51" s="23">
        <f t="shared" si="0"/>
        <v>0.79910300008974555</v>
      </c>
    </row>
    <row r="52" spans="1:12" ht="36" customHeight="1">
      <c r="A52" s="16"/>
      <c r="B52" s="16"/>
      <c r="C52" s="24">
        <v>22010300</v>
      </c>
      <c r="D52" s="40" t="s">
        <v>108</v>
      </c>
      <c r="E52" s="41"/>
      <c r="F52" s="41"/>
      <c r="G52" s="41"/>
      <c r="H52" s="42"/>
      <c r="I52" s="33">
        <v>0</v>
      </c>
      <c r="J52" s="34"/>
      <c r="K52" s="25">
        <v>4070</v>
      </c>
      <c r="L52" s="23"/>
    </row>
    <row r="53" spans="1:12" ht="18.75">
      <c r="A53" s="16"/>
      <c r="B53" s="16"/>
      <c r="C53" s="24" t="s">
        <v>80</v>
      </c>
      <c r="D53" s="31" t="s">
        <v>81</v>
      </c>
      <c r="E53" s="31"/>
      <c r="F53" s="31"/>
      <c r="G53" s="31"/>
      <c r="H53" s="31"/>
      <c r="I53" s="32">
        <v>1972241</v>
      </c>
      <c r="J53" s="32"/>
      <c r="K53" s="25">
        <v>1570001.7</v>
      </c>
      <c r="L53" s="26">
        <f t="shared" si="0"/>
        <v>0.79604962071065344</v>
      </c>
    </row>
    <row r="54" spans="1:12" ht="39" customHeight="1">
      <c r="A54" s="16"/>
      <c r="B54" s="16"/>
      <c r="C54" s="24">
        <v>22012600</v>
      </c>
      <c r="D54" s="40" t="s">
        <v>115</v>
      </c>
      <c r="E54" s="41"/>
      <c r="F54" s="41"/>
      <c r="G54" s="41"/>
      <c r="H54" s="42"/>
      <c r="I54" s="33">
        <v>0</v>
      </c>
      <c r="J54" s="34"/>
      <c r="K54" s="25">
        <v>1952</v>
      </c>
      <c r="L54" s="23"/>
    </row>
    <row r="55" spans="1:12" s="8" customFormat="1" ht="18.75">
      <c r="A55" s="15"/>
      <c r="B55" s="15"/>
      <c r="C55" s="21" t="s">
        <v>82</v>
      </c>
      <c r="D55" s="29" t="s">
        <v>83</v>
      </c>
      <c r="E55" s="29"/>
      <c r="F55" s="29"/>
      <c r="G55" s="29"/>
      <c r="H55" s="29"/>
      <c r="I55" s="30">
        <v>885800</v>
      </c>
      <c r="J55" s="30"/>
      <c r="K55" s="22">
        <f>K56</f>
        <v>961232.53</v>
      </c>
      <c r="L55" s="23">
        <f t="shared" si="0"/>
        <v>1.0851575186272298</v>
      </c>
    </row>
    <row r="56" spans="1:12" ht="40.5" customHeight="1">
      <c r="A56" s="16"/>
      <c r="B56" s="16"/>
      <c r="C56" s="24" t="s">
        <v>84</v>
      </c>
      <c r="D56" s="31" t="s">
        <v>85</v>
      </c>
      <c r="E56" s="31"/>
      <c r="F56" s="31"/>
      <c r="G56" s="31"/>
      <c r="H56" s="31"/>
      <c r="I56" s="32">
        <v>885800</v>
      </c>
      <c r="J56" s="32"/>
      <c r="K56" s="25">
        <v>961232.53</v>
      </c>
      <c r="L56" s="26">
        <f t="shared" si="0"/>
        <v>1.0851575186272298</v>
      </c>
    </row>
    <row r="57" spans="1:12" s="8" customFormat="1" ht="25.5" customHeight="1">
      <c r="A57" s="15"/>
      <c r="B57" s="15"/>
      <c r="C57" s="21" t="s">
        <v>86</v>
      </c>
      <c r="D57" s="29" t="s">
        <v>87</v>
      </c>
      <c r="E57" s="29"/>
      <c r="F57" s="29"/>
      <c r="G57" s="29"/>
      <c r="H57" s="29"/>
      <c r="I57" s="30">
        <v>2640000</v>
      </c>
      <c r="J57" s="30"/>
      <c r="K57" s="22">
        <f>K58+K59+K60</f>
        <v>1945378.99</v>
      </c>
      <c r="L57" s="23">
        <f t="shared" si="0"/>
        <v>0.7368859810606061</v>
      </c>
    </row>
    <row r="58" spans="1:12" ht="56.25" customHeight="1">
      <c r="A58" s="16"/>
      <c r="B58" s="16"/>
      <c r="C58" s="24" t="s">
        <v>88</v>
      </c>
      <c r="D58" s="31" t="s">
        <v>89</v>
      </c>
      <c r="E58" s="31"/>
      <c r="F58" s="31"/>
      <c r="G58" s="31"/>
      <c r="H58" s="31"/>
      <c r="I58" s="32">
        <v>140000</v>
      </c>
      <c r="J58" s="32"/>
      <c r="K58" s="25">
        <v>127518.53</v>
      </c>
      <c r="L58" s="26">
        <f t="shared" si="0"/>
        <v>0.9108466428571429</v>
      </c>
    </row>
    <row r="59" spans="1:12" ht="27" customHeight="1">
      <c r="A59" s="16"/>
      <c r="B59" s="16"/>
      <c r="C59" s="24">
        <v>22090200</v>
      </c>
      <c r="D59" s="40" t="s">
        <v>118</v>
      </c>
      <c r="E59" s="41"/>
      <c r="F59" s="41"/>
      <c r="G59" s="41"/>
      <c r="H59" s="42"/>
      <c r="I59" s="33">
        <v>0</v>
      </c>
      <c r="J59" s="34"/>
      <c r="K59" s="25">
        <v>25.5</v>
      </c>
      <c r="L59" s="23"/>
    </row>
    <row r="60" spans="1:12" ht="39" customHeight="1">
      <c r="A60" s="16"/>
      <c r="B60" s="16"/>
      <c r="C60" s="24" t="s">
        <v>90</v>
      </c>
      <c r="D60" s="31" t="s">
        <v>91</v>
      </c>
      <c r="E60" s="31"/>
      <c r="F60" s="31"/>
      <c r="G60" s="31"/>
      <c r="H60" s="31"/>
      <c r="I60" s="32">
        <v>2500000</v>
      </c>
      <c r="J60" s="32"/>
      <c r="K60" s="25">
        <v>1817834.96</v>
      </c>
      <c r="L60" s="26">
        <f t="shared" si="0"/>
        <v>0.72713398399999996</v>
      </c>
    </row>
    <row r="61" spans="1:12" ht="18.75">
      <c r="A61" s="16"/>
      <c r="B61" s="16"/>
      <c r="C61" s="21">
        <v>24000000</v>
      </c>
      <c r="D61" s="37" t="s">
        <v>116</v>
      </c>
      <c r="E61" s="38"/>
      <c r="F61" s="38"/>
      <c r="G61" s="38"/>
      <c r="H61" s="39"/>
      <c r="I61" s="35">
        <v>0</v>
      </c>
      <c r="J61" s="36"/>
      <c r="K61" s="22">
        <f>K62</f>
        <v>15661.9</v>
      </c>
      <c r="L61" s="23"/>
    </row>
    <row r="62" spans="1:12" ht="18.75">
      <c r="A62" s="16"/>
      <c r="B62" s="16"/>
      <c r="C62" s="21">
        <v>24060000</v>
      </c>
      <c r="D62" s="37" t="s">
        <v>117</v>
      </c>
      <c r="E62" s="38"/>
      <c r="F62" s="38"/>
      <c r="G62" s="38"/>
      <c r="H62" s="39"/>
      <c r="I62" s="35">
        <v>0</v>
      </c>
      <c r="J62" s="36"/>
      <c r="K62" s="22">
        <f>K63</f>
        <v>15661.9</v>
      </c>
      <c r="L62" s="23"/>
    </row>
    <row r="63" spans="1:12" ht="18.75">
      <c r="A63" s="16"/>
      <c r="B63" s="16"/>
      <c r="C63" s="24">
        <v>24060300</v>
      </c>
      <c r="D63" s="40" t="s">
        <v>117</v>
      </c>
      <c r="E63" s="41"/>
      <c r="F63" s="41"/>
      <c r="G63" s="41"/>
      <c r="H63" s="42"/>
      <c r="I63" s="33">
        <v>0</v>
      </c>
      <c r="J63" s="34"/>
      <c r="K63" s="25">
        <v>15661.9</v>
      </c>
      <c r="L63" s="23"/>
    </row>
    <row r="64" spans="1:12" s="8" customFormat="1" ht="18.75">
      <c r="A64" s="15"/>
      <c r="B64" s="15"/>
      <c r="C64" s="21" t="s">
        <v>92</v>
      </c>
      <c r="D64" s="29" t="s">
        <v>93</v>
      </c>
      <c r="E64" s="29"/>
      <c r="F64" s="29"/>
      <c r="G64" s="29"/>
      <c r="H64" s="29"/>
      <c r="I64" s="30">
        <v>26601300</v>
      </c>
      <c r="J64" s="30"/>
      <c r="K64" s="22">
        <f>K65</f>
        <v>26601300</v>
      </c>
      <c r="L64" s="23">
        <f t="shared" si="0"/>
        <v>1</v>
      </c>
    </row>
    <row r="65" spans="1:12" s="8" customFormat="1" ht="18.75">
      <c r="A65" s="15"/>
      <c r="B65" s="15"/>
      <c r="C65" s="21" t="s">
        <v>94</v>
      </c>
      <c r="D65" s="29" t="s">
        <v>95</v>
      </c>
      <c r="E65" s="29"/>
      <c r="F65" s="29"/>
      <c r="G65" s="29"/>
      <c r="H65" s="29"/>
      <c r="I65" s="30">
        <v>26601300</v>
      </c>
      <c r="J65" s="30"/>
      <c r="K65" s="22">
        <f>K66</f>
        <v>26601300</v>
      </c>
      <c r="L65" s="23">
        <f t="shared" si="0"/>
        <v>1</v>
      </c>
    </row>
    <row r="66" spans="1:12" s="8" customFormat="1" ht="18.75">
      <c r="A66" s="15"/>
      <c r="B66" s="15"/>
      <c r="C66" s="21" t="s">
        <v>96</v>
      </c>
      <c r="D66" s="29" t="s">
        <v>97</v>
      </c>
      <c r="E66" s="29"/>
      <c r="F66" s="29"/>
      <c r="G66" s="29"/>
      <c r="H66" s="29"/>
      <c r="I66" s="30">
        <v>26601300</v>
      </c>
      <c r="J66" s="30"/>
      <c r="K66" s="22">
        <f>K67+K68</f>
        <v>26601300</v>
      </c>
      <c r="L66" s="23">
        <f t="shared" si="0"/>
        <v>1</v>
      </c>
    </row>
    <row r="67" spans="1:12" ht="39.75" customHeight="1">
      <c r="A67" s="16"/>
      <c r="B67" s="16"/>
      <c r="C67" s="24" t="s">
        <v>98</v>
      </c>
      <c r="D67" s="31" t="s">
        <v>99</v>
      </c>
      <c r="E67" s="31"/>
      <c r="F67" s="31"/>
      <c r="G67" s="31"/>
      <c r="H67" s="31"/>
      <c r="I67" s="32">
        <v>1280000</v>
      </c>
      <c r="J67" s="32"/>
      <c r="K67" s="25">
        <v>1280000</v>
      </c>
      <c r="L67" s="26">
        <f t="shared" si="0"/>
        <v>1</v>
      </c>
    </row>
    <row r="68" spans="1:12" ht="18.75">
      <c r="A68" s="16"/>
      <c r="B68" s="16"/>
      <c r="C68" s="24" t="s">
        <v>100</v>
      </c>
      <c r="D68" s="31" t="s">
        <v>101</v>
      </c>
      <c r="E68" s="31"/>
      <c r="F68" s="31"/>
      <c r="G68" s="31"/>
      <c r="H68" s="31"/>
      <c r="I68" s="32">
        <v>25321300</v>
      </c>
      <c r="J68" s="32"/>
      <c r="K68" s="25">
        <v>25321300</v>
      </c>
      <c r="L68" s="26">
        <f t="shared" si="0"/>
        <v>1</v>
      </c>
    </row>
    <row r="69" spans="1:12" s="8" customFormat="1" ht="18.75">
      <c r="A69" s="15"/>
      <c r="B69" s="15"/>
      <c r="C69" s="37" t="s">
        <v>102</v>
      </c>
      <c r="D69" s="38"/>
      <c r="E69" s="38"/>
      <c r="F69" s="38"/>
      <c r="G69" s="38"/>
      <c r="H69" s="39"/>
      <c r="I69" s="30">
        <v>47931350</v>
      </c>
      <c r="J69" s="30"/>
      <c r="K69" s="22">
        <f>K8+K44</f>
        <v>47751531.940000005</v>
      </c>
      <c r="L69" s="23">
        <f t="shared" si="0"/>
        <v>0.99624842488267085</v>
      </c>
    </row>
    <row r="70" spans="1:12" s="8" customFormat="1" ht="18.75">
      <c r="A70" s="15"/>
      <c r="B70" s="15"/>
      <c r="C70" s="37" t="s">
        <v>103</v>
      </c>
      <c r="D70" s="38"/>
      <c r="E70" s="38"/>
      <c r="F70" s="38"/>
      <c r="G70" s="38"/>
      <c r="H70" s="39"/>
      <c r="I70" s="30">
        <v>74532650</v>
      </c>
      <c r="J70" s="30"/>
      <c r="K70" s="22">
        <f>K8+K44+K64</f>
        <v>74352831.939999998</v>
      </c>
      <c r="L70" s="23">
        <f t="shared" si="0"/>
        <v>0.99758739210265568</v>
      </c>
    </row>
    <row r="71" spans="1:12" ht="15.75">
      <c r="A71" s="16"/>
      <c r="B71" s="16"/>
      <c r="C71" s="18"/>
      <c r="D71" s="16"/>
      <c r="E71" s="16"/>
      <c r="F71" s="16"/>
      <c r="G71" s="16"/>
      <c r="H71" s="16"/>
      <c r="I71" s="19"/>
      <c r="J71" s="19"/>
      <c r="K71" s="19"/>
      <c r="L71" s="20"/>
    </row>
    <row r="72" spans="1:12" ht="15.75">
      <c r="A72" s="54" t="s">
        <v>119</v>
      </c>
      <c r="B72" s="54"/>
      <c r="C72" s="54"/>
      <c r="D72" s="54"/>
      <c r="E72" s="54"/>
      <c r="F72" s="54"/>
      <c r="G72" s="55"/>
      <c r="H72" s="53" t="s">
        <v>120</v>
      </c>
      <c r="I72" s="53"/>
      <c r="J72" s="53"/>
      <c r="K72" s="53"/>
      <c r="L72" s="20"/>
    </row>
  </sheetData>
  <mergeCells count="136">
    <mergeCell ref="I70:J70"/>
    <mergeCell ref="H72:K72"/>
    <mergeCell ref="C70:H70"/>
    <mergeCell ref="D68:H68"/>
    <mergeCell ref="I68:J68"/>
    <mergeCell ref="I69:J69"/>
    <mergeCell ref="C69:H69"/>
    <mergeCell ref="A72:G72"/>
    <mergeCell ref="D66:H66"/>
    <mergeCell ref="I66:J66"/>
    <mergeCell ref="D67:H67"/>
    <mergeCell ref="I67:J67"/>
    <mergeCell ref="D60:H60"/>
    <mergeCell ref="I60:J60"/>
    <mergeCell ref="D61:H61"/>
    <mergeCell ref="I61:J61"/>
    <mergeCell ref="D63:H63"/>
    <mergeCell ref="I63:J63"/>
    <mergeCell ref="D64:H64"/>
    <mergeCell ref="I64:J64"/>
    <mergeCell ref="D65:H65"/>
    <mergeCell ref="I65:J65"/>
    <mergeCell ref="D52:H52"/>
    <mergeCell ref="I52:J52"/>
    <mergeCell ref="D53:H53"/>
    <mergeCell ref="I53:J53"/>
    <mergeCell ref="D55:H55"/>
    <mergeCell ref="I55:J55"/>
    <mergeCell ref="D56:H56"/>
    <mergeCell ref="I56:J56"/>
    <mergeCell ref="D54:H54"/>
    <mergeCell ref="I54:J54"/>
    <mergeCell ref="D62:H62"/>
    <mergeCell ref="I62:J62"/>
    <mergeCell ref="D57:H57"/>
    <mergeCell ref="I57:J57"/>
    <mergeCell ref="D58:H58"/>
    <mergeCell ref="I58:J58"/>
    <mergeCell ref="D59:H59"/>
    <mergeCell ref="I59:J59"/>
    <mergeCell ref="D49:H49"/>
    <mergeCell ref="I49:J49"/>
    <mergeCell ref="D46:H46"/>
    <mergeCell ref="I46:J46"/>
    <mergeCell ref="D51:H51"/>
    <mergeCell ref="I51:J51"/>
    <mergeCell ref="D50:H50"/>
    <mergeCell ref="I50:J50"/>
    <mergeCell ref="D48:H48"/>
    <mergeCell ref="I48:J48"/>
    <mergeCell ref="D47:H47"/>
    <mergeCell ref="I47:J47"/>
    <mergeCell ref="D42:H42"/>
    <mergeCell ref="I42:J42"/>
    <mergeCell ref="D38:H38"/>
    <mergeCell ref="I38:J38"/>
    <mergeCell ref="D41:H41"/>
    <mergeCell ref="I41:J41"/>
    <mergeCell ref="D39:H39"/>
    <mergeCell ref="I39:J39"/>
    <mergeCell ref="D43:H43"/>
    <mergeCell ref="I43:J43"/>
    <mergeCell ref="D44:H44"/>
    <mergeCell ref="I44:J44"/>
    <mergeCell ref="D45:H45"/>
    <mergeCell ref="I45:J45"/>
    <mergeCell ref="D40:H40"/>
    <mergeCell ref="I40:J40"/>
    <mergeCell ref="D29:H29"/>
    <mergeCell ref="I29:J29"/>
    <mergeCell ref="D27:H27"/>
    <mergeCell ref="I27:J27"/>
    <mergeCell ref="D23:H23"/>
    <mergeCell ref="I23:J23"/>
    <mergeCell ref="D20:H20"/>
    <mergeCell ref="I20:J20"/>
    <mergeCell ref="D21:H21"/>
    <mergeCell ref="I21:J21"/>
    <mergeCell ref="D33:H33"/>
    <mergeCell ref="I33:J33"/>
    <mergeCell ref="D37:H37"/>
    <mergeCell ref="I37:J37"/>
    <mergeCell ref="D34:H34"/>
    <mergeCell ref="I34:J34"/>
    <mergeCell ref="D35:H35"/>
    <mergeCell ref="I35:J35"/>
    <mergeCell ref="D36:H36"/>
    <mergeCell ref="I36:J36"/>
    <mergeCell ref="D32:H32"/>
    <mergeCell ref="I32:J32"/>
    <mergeCell ref="D30:H30"/>
    <mergeCell ref="I30:J30"/>
    <mergeCell ref="D28:H28"/>
    <mergeCell ref="I28:J28"/>
    <mergeCell ref="D31:H31"/>
    <mergeCell ref="I31:J31"/>
    <mergeCell ref="D24:H24"/>
    <mergeCell ref="I24:J24"/>
    <mergeCell ref="D6:H6"/>
    <mergeCell ref="I6:J6"/>
    <mergeCell ref="D7:H7"/>
    <mergeCell ref="I7:J7"/>
    <mergeCell ref="D10:H10"/>
    <mergeCell ref="I10:J10"/>
    <mergeCell ref="A2:L2"/>
    <mergeCell ref="A3:L3"/>
    <mergeCell ref="A4:L4"/>
    <mergeCell ref="A5:D5"/>
    <mergeCell ref="D8:H8"/>
    <mergeCell ref="I8:J8"/>
    <mergeCell ref="D9:H9"/>
    <mergeCell ref="I9:J9"/>
    <mergeCell ref="D12:H12"/>
    <mergeCell ref="I12:J12"/>
    <mergeCell ref="D13:H13"/>
    <mergeCell ref="I18:J18"/>
    <mergeCell ref="I13:J13"/>
    <mergeCell ref="D14:H14"/>
    <mergeCell ref="I14:J14"/>
    <mergeCell ref="D11:H11"/>
    <mergeCell ref="I11:J11"/>
    <mergeCell ref="I15:J15"/>
    <mergeCell ref="D15:H15"/>
    <mergeCell ref="D16:H16"/>
    <mergeCell ref="D17:H17"/>
    <mergeCell ref="I17:J17"/>
    <mergeCell ref="D18:H18"/>
    <mergeCell ref="D25:H25"/>
    <mergeCell ref="I25:J25"/>
    <mergeCell ref="D26:H26"/>
    <mergeCell ref="I26:J26"/>
    <mergeCell ref="D22:H22"/>
    <mergeCell ref="I16:J16"/>
    <mergeCell ref="I19:J19"/>
    <mergeCell ref="I22:J22"/>
    <mergeCell ref="D19:H19"/>
  </mergeCells>
  <phoneticPr fontId="0" type="noConversion"/>
  <pageMargins left="0.25138888888888888" right="0.25" top="0.39375000000000004" bottom="0.39375000000000004" header="0.3" footer="0.3"/>
  <pageSetup paperSize="9" scale="53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L73"/>
  <sheetViews>
    <sheetView showGridLines="0" tabSelected="1" view="pageBreakPreview" topLeftCell="A58" zoomScale="60" zoomScaleNormal="100" workbookViewId="0">
      <selection activeCell="A4" sqref="A4:K4"/>
    </sheetView>
  </sheetViews>
  <sheetFormatPr defaultRowHeight="12.75"/>
  <cols>
    <col min="1" max="1" width="2.140625" customWidth="1"/>
    <col min="2" max="2" width="0.85546875" hidden="1" customWidth="1"/>
    <col min="3" max="3" width="14.5703125" style="1" customWidth="1"/>
    <col min="4" max="4" width="16.28515625" customWidth="1"/>
    <col min="5" max="5" width="11.7109375" customWidth="1"/>
    <col min="6" max="6" width="14.140625" customWidth="1"/>
    <col min="7" max="7" width="17.42578125" customWidth="1"/>
    <col min="8" max="8" width="7.42578125" customWidth="1"/>
    <col min="9" max="9" width="9.5703125" style="12" customWidth="1"/>
    <col min="10" max="10" width="8.5703125" style="12" customWidth="1"/>
    <col min="11" max="11" width="19.7109375" style="12" customWidth="1"/>
    <col min="12" max="12" width="19.140625" style="64" customWidth="1"/>
  </cols>
  <sheetData>
    <row r="1" spans="1:12">
      <c r="A1" s="2"/>
      <c r="B1" s="2"/>
      <c r="C1" s="3"/>
      <c r="D1" s="2"/>
      <c r="E1" s="2"/>
      <c r="F1" s="2"/>
      <c r="G1" s="2"/>
      <c r="H1" s="2"/>
      <c r="I1" s="11"/>
      <c r="J1" s="11"/>
      <c r="K1" s="11"/>
      <c r="L1" s="59"/>
    </row>
    <row r="2" spans="1:12" ht="28.5" customHeight="1">
      <c r="A2" s="49" t="s">
        <v>104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60"/>
    </row>
    <row r="3" spans="1:12" ht="15.9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60"/>
    </row>
    <row r="4" spans="1:12" ht="1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60"/>
    </row>
    <row r="5" spans="1:12" ht="11.1" customHeight="1">
      <c r="A5" s="52"/>
      <c r="B5" s="52"/>
      <c r="C5" s="52"/>
      <c r="D5" s="52"/>
      <c r="E5" s="2"/>
      <c r="F5" s="2"/>
      <c r="G5" s="2"/>
      <c r="H5" s="2"/>
      <c r="I5" s="11"/>
      <c r="J5" s="11"/>
      <c r="K5" s="11"/>
      <c r="L5" s="61"/>
    </row>
    <row r="6" spans="1:12" ht="24.75" customHeight="1">
      <c r="A6" s="2"/>
      <c r="B6" s="4" t="s">
        <v>1</v>
      </c>
      <c r="C6" s="5" t="s">
        <v>2</v>
      </c>
      <c r="D6" s="43" t="s">
        <v>3</v>
      </c>
      <c r="E6" s="44"/>
      <c r="F6" s="44"/>
      <c r="G6" s="44"/>
      <c r="H6" s="45"/>
      <c r="I6" s="43" t="s">
        <v>105</v>
      </c>
      <c r="J6" s="44"/>
      <c r="K6" s="28" t="s">
        <v>106</v>
      </c>
      <c r="L6" s="62" t="s">
        <v>121</v>
      </c>
    </row>
    <row r="7" spans="1:12" s="1" customFormat="1" ht="12" customHeight="1">
      <c r="A7" s="3"/>
      <c r="B7" s="4" t="s">
        <v>1</v>
      </c>
      <c r="C7" s="7">
        <v>1</v>
      </c>
      <c r="D7" s="46">
        <v>2</v>
      </c>
      <c r="E7" s="47"/>
      <c r="F7" s="47"/>
      <c r="G7" s="47"/>
      <c r="H7" s="48"/>
      <c r="I7" s="43">
        <v>3</v>
      </c>
      <c r="J7" s="44"/>
      <c r="K7" s="28">
        <v>4</v>
      </c>
      <c r="L7" s="62"/>
    </row>
    <row r="8" spans="1:12" s="8" customFormat="1" ht="25.5" customHeight="1">
      <c r="A8" s="15"/>
      <c r="B8" s="15"/>
      <c r="C8" s="21" t="s">
        <v>4</v>
      </c>
      <c r="D8" s="29" t="s">
        <v>5</v>
      </c>
      <c r="E8" s="29"/>
      <c r="F8" s="29"/>
      <c r="G8" s="29"/>
      <c r="H8" s="29"/>
      <c r="I8" s="30">
        <v>42081603</v>
      </c>
      <c r="J8" s="30"/>
      <c r="K8" s="22">
        <f>K9+K12+K17+K19+K40</f>
        <v>42899316.470000006</v>
      </c>
      <c r="L8" s="22">
        <f t="shared" ref="L8" si="0">L9+L12+L17+L19+L40</f>
        <v>42906905.990000002</v>
      </c>
    </row>
    <row r="9" spans="1:12" s="8" customFormat="1" ht="18.75">
      <c r="A9" s="15"/>
      <c r="B9" s="15"/>
      <c r="C9" s="21" t="s">
        <v>6</v>
      </c>
      <c r="D9" s="29" t="s">
        <v>7</v>
      </c>
      <c r="E9" s="29"/>
      <c r="F9" s="29"/>
      <c r="G9" s="29"/>
      <c r="H9" s="29"/>
      <c r="I9" s="30">
        <v>315917</v>
      </c>
      <c r="J9" s="30"/>
      <c r="K9" s="22">
        <f>K10</f>
        <v>106898.77</v>
      </c>
      <c r="L9" s="22">
        <f>L10</f>
        <v>106898.77</v>
      </c>
    </row>
    <row r="10" spans="1:12" s="8" customFormat="1" ht="28.5" customHeight="1">
      <c r="A10" s="15"/>
      <c r="B10" s="15"/>
      <c r="C10" s="21" t="s">
        <v>8</v>
      </c>
      <c r="D10" s="29" t="s">
        <v>9</v>
      </c>
      <c r="E10" s="29"/>
      <c r="F10" s="29"/>
      <c r="G10" s="29"/>
      <c r="H10" s="29"/>
      <c r="I10" s="30">
        <v>315917</v>
      </c>
      <c r="J10" s="30"/>
      <c r="K10" s="22">
        <f>K11</f>
        <v>106898.77</v>
      </c>
      <c r="L10" s="22">
        <f>L11</f>
        <v>106898.77</v>
      </c>
    </row>
    <row r="11" spans="1:12" ht="18.75">
      <c r="A11" s="16"/>
      <c r="B11" s="16"/>
      <c r="C11" s="24" t="s">
        <v>10</v>
      </c>
      <c r="D11" s="31" t="s">
        <v>11</v>
      </c>
      <c r="E11" s="31"/>
      <c r="F11" s="31"/>
      <c r="G11" s="31"/>
      <c r="H11" s="31"/>
      <c r="I11" s="32">
        <v>315917</v>
      </c>
      <c r="J11" s="32"/>
      <c r="K11" s="25">
        <v>106898.77</v>
      </c>
      <c r="L11" s="25">
        <v>106898.77</v>
      </c>
    </row>
    <row r="12" spans="1:12" s="8" customFormat="1" ht="48.75" customHeight="1">
      <c r="A12" s="15"/>
      <c r="B12" s="15"/>
      <c r="C12" s="21" t="s">
        <v>12</v>
      </c>
      <c r="D12" s="29" t="s">
        <v>13</v>
      </c>
      <c r="E12" s="29"/>
      <c r="F12" s="29"/>
      <c r="G12" s="29"/>
      <c r="H12" s="29"/>
      <c r="I12" s="30">
        <v>300000</v>
      </c>
      <c r="J12" s="30"/>
      <c r="K12" s="22">
        <f>K13+K15</f>
        <v>506385.86</v>
      </c>
      <c r="L12" s="22">
        <f>L13+L15</f>
        <v>506385.86</v>
      </c>
    </row>
    <row r="13" spans="1:12" s="8" customFormat="1" ht="45.75" customHeight="1">
      <c r="A13" s="15"/>
      <c r="B13" s="15"/>
      <c r="C13" s="21" t="s">
        <v>14</v>
      </c>
      <c r="D13" s="29" t="s">
        <v>15</v>
      </c>
      <c r="E13" s="29"/>
      <c r="F13" s="29"/>
      <c r="G13" s="29"/>
      <c r="H13" s="29"/>
      <c r="I13" s="30">
        <v>300000</v>
      </c>
      <c r="J13" s="30"/>
      <c r="K13" s="22">
        <f>K14</f>
        <v>506121</v>
      </c>
      <c r="L13" s="22">
        <f>L14</f>
        <v>506121</v>
      </c>
    </row>
    <row r="14" spans="1:12" ht="42" customHeight="1">
      <c r="A14" s="16"/>
      <c r="B14" s="16"/>
      <c r="C14" s="24" t="s">
        <v>16</v>
      </c>
      <c r="D14" s="31" t="s">
        <v>17</v>
      </c>
      <c r="E14" s="31"/>
      <c r="F14" s="31"/>
      <c r="G14" s="31"/>
      <c r="H14" s="31"/>
      <c r="I14" s="32">
        <v>300000</v>
      </c>
      <c r="J14" s="32"/>
      <c r="K14" s="25">
        <v>506121</v>
      </c>
      <c r="L14" s="25">
        <v>506121</v>
      </c>
    </row>
    <row r="15" spans="1:12" ht="42" customHeight="1">
      <c r="A15" s="16"/>
      <c r="B15" s="16"/>
      <c r="C15" s="21">
        <v>13020000</v>
      </c>
      <c r="D15" s="37" t="s">
        <v>109</v>
      </c>
      <c r="E15" s="38"/>
      <c r="F15" s="38"/>
      <c r="G15" s="38"/>
      <c r="H15" s="39"/>
      <c r="I15" s="35">
        <v>0</v>
      </c>
      <c r="J15" s="36"/>
      <c r="K15" s="22">
        <f>K16</f>
        <v>264.86</v>
      </c>
      <c r="L15" s="22">
        <f>L16</f>
        <v>264.86</v>
      </c>
    </row>
    <row r="16" spans="1:12" ht="39" customHeight="1">
      <c r="A16" s="16"/>
      <c r="B16" s="16"/>
      <c r="C16" s="24">
        <v>13020200</v>
      </c>
      <c r="D16" s="40" t="s">
        <v>110</v>
      </c>
      <c r="E16" s="41"/>
      <c r="F16" s="41"/>
      <c r="G16" s="41"/>
      <c r="H16" s="42"/>
      <c r="I16" s="33">
        <v>0</v>
      </c>
      <c r="J16" s="34"/>
      <c r="K16" s="25">
        <v>264.86</v>
      </c>
      <c r="L16" s="25">
        <v>264.86</v>
      </c>
    </row>
    <row r="17" spans="1:12" s="8" customFormat="1" ht="25.5" customHeight="1">
      <c r="A17" s="15"/>
      <c r="B17" s="15"/>
      <c r="C17" s="21" t="s">
        <v>18</v>
      </c>
      <c r="D17" s="29" t="s">
        <v>19</v>
      </c>
      <c r="E17" s="29"/>
      <c r="F17" s="29"/>
      <c r="G17" s="29"/>
      <c r="H17" s="29"/>
      <c r="I17" s="30">
        <v>5000000</v>
      </c>
      <c r="J17" s="30"/>
      <c r="K17" s="22">
        <f>K18</f>
        <v>4929186.75</v>
      </c>
      <c r="L17" s="22">
        <f>L18</f>
        <v>4929186.75</v>
      </c>
    </row>
    <row r="18" spans="1:12" ht="40.5" customHeight="1">
      <c r="A18" s="16"/>
      <c r="B18" s="16"/>
      <c r="C18" s="24" t="s">
        <v>20</v>
      </c>
      <c r="D18" s="31" t="s">
        <v>21</v>
      </c>
      <c r="E18" s="31"/>
      <c r="F18" s="31"/>
      <c r="G18" s="31"/>
      <c r="H18" s="31"/>
      <c r="I18" s="32">
        <v>5000000</v>
      </c>
      <c r="J18" s="32"/>
      <c r="K18" s="25">
        <v>4929186.75</v>
      </c>
      <c r="L18" s="25">
        <v>4929186.75</v>
      </c>
    </row>
    <row r="19" spans="1:12" s="8" customFormat="1" ht="27" customHeight="1">
      <c r="A19" s="15"/>
      <c r="B19" s="15"/>
      <c r="C19" s="21" t="s">
        <v>22</v>
      </c>
      <c r="D19" s="29" t="s">
        <v>23</v>
      </c>
      <c r="E19" s="29"/>
      <c r="F19" s="29"/>
      <c r="G19" s="29"/>
      <c r="H19" s="29"/>
      <c r="I19" s="30">
        <v>36465686</v>
      </c>
      <c r="J19" s="30"/>
      <c r="K19" s="22">
        <f>K20+K31+K34+K37</f>
        <v>37356845.090000004</v>
      </c>
      <c r="L19" s="22">
        <f t="shared" ref="L19" si="1">L20+L31+L34+L37</f>
        <v>37364434.609999999</v>
      </c>
    </row>
    <row r="20" spans="1:12" s="8" customFormat="1" ht="27" customHeight="1">
      <c r="A20" s="15"/>
      <c r="B20" s="15"/>
      <c r="C20" s="21" t="s">
        <v>24</v>
      </c>
      <c r="D20" s="29" t="s">
        <v>25</v>
      </c>
      <c r="E20" s="29"/>
      <c r="F20" s="29"/>
      <c r="G20" s="29"/>
      <c r="H20" s="29"/>
      <c r="I20" s="30">
        <v>14854328</v>
      </c>
      <c r="J20" s="30"/>
      <c r="K20" s="22">
        <f>K21+K22+K23+K24+K25+K26+K27+K28+K29+K30</f>
        <v>15029661.860000001</v>
      </c>
      <c r="L20" s="22">
        <f>L21+L22+L23+L24+L25+L26+L27+L28+L29+L30</f>
        <v>15029661.860000001</v>
      </c>
    </row>
    <row r="21" spans="1:12" ht="40.5" customHeight="1">
      <c r="A21" s="16"/>
      <c r="B21" s="16"/>
      <c r="C21" s="24" t="s">
        <v>26</v>
      </c>
      <c r="D21" s="31" t="s">
        <v>27</v>
      </c>
      <c r="E21" s="31"/>
      <c r="F21" s="31"/>
      <c r="G21" s="31"/>
      <c r="H21" s="31"/>
      <c r="I21" s="32">
        <v>22900</v>
      </c>
      <c r="J21" s="32"/>
      <c r="K21" s="25">
        <v>24211.360000000001</v>
      </c>
      <c r="L21" s="25">
        <v>24211.360000000001</v>
      </c>
    </row>
    <row r="22" spans="1:12" ht="42" customHeight="1">
      <c r="A22" s="16"/>
      <c r="B22" s="16"/>
      <c r="C22" s="24" t="s">
        <v>28</v>
      </c>
      <c r="D22" s="31" t="s">
        <v>29</v>
      </c>
      <c r="E22" s="31"/>
      <c r="F22" s="31"/>
      <c r="G22" s="31"/>
      <c r="H22" s="31"/>
      <c r="I22" s="32">
        <v>49000</v>
      </c>
      <c r="J22" s="32"/>
      <c r="K22" s="25">
        <v>49821.46</v>
      </c>
      <c r="L22" s="25">
        <v>49821.46</v>
      </c>
    </row>
    <row r="23" spans="1:12" ht="39" customHeight="1">
      <c r="A23" s="16"/>
      <c r="B23" s="16"/>
      <c r="C23" s="24">
        <v>18010300</v>
      </c>
      <c r="D23" s="40" t="s">
        <v>111</v>
      </c>
      <c r="E23" s="41"/>
      <c r="F23" s="41"/>
      <c r="G23" s="41"/>
      <c r="H23" s="42"/>
      <c r="I23" s="33">
        <v>0</v>
      </c>
      <c r="J23" s="34"/>
      <c r="K23" s="25">
        <v>5703.22</v>
      </c>
      <c r="L23" s="25">
        <v>5703.22</v>
      </c>
    </row>
    <row r="24" spans="1:12" ht="42" customHeight="1">
      <c r="A24" s="16"/>
      <c r="B24" s="16"/>
      <c r="C24" s="24" t="s">
        <v>30</v>
      </c>
      <c r="D24" s="31" t="s">
        <v>31</v>
      </c>
      <c r="E24" s="31"/>
      <c r="F24" s="31"/>
      <c r="G24" s="31"/>
      <c r="H24" s="31"/>
      <c r="I24" s="32">
        <v>511000</v>
      </c>
      <c r="J24" s="32"/>
      <c r="K24" s="25">
        <v>527216.80000000005</v>
      </c>
      <c r="L24" s="25">
        <v>527216.80000000005</v>
      </c>
    </row>
    <row r="25" spans="1:12" ht="18.75">
      <c r="A25" s="16"/>
      <c r="B25" s="16"/>
      <c r="C25" s="24" t="s">
        <v>32</v>
      </c>
      <c r="D25" s="31" t="s">
        <v>33</v>
      </c>
      <c r="E25" s="31"/>
      <c r="F25" s="31"/>
      <c r="G25" s="31"/>
      <c r="H25" s="31"/>
      <c r="I25" s="32">
        <v>5629761</v>
      </c>
      <c r="J25" s="32"/>
      <c r="K25" s="25">
        <v>6047012.2000000002</v>
      </c>
      <c r="L25" s="25">
        <v>6047012.2000000002</v>
      </c>
    </row>
    <row r="26" spans="1:12" ht="18.75">
      <c r="A26" s="16"/>
      <c r="B26" s="16"/>
      <c r="C26" s="24" t="s">
        <v>34</v>
      </c>
      <c r="D26" s="31" t="s">
        <v>35</v>
      </c>
      <c r="E26" s="31"/>
      <c r="F26" s="31"/>
      <c r="G26" s="31"/>
      <c r="H26" s="31"/>
      <c r="I26" s="32">
        <v>4428691</v>
      </c>
      <c r="J26" s="32"/>
      <c r="K26" s="25">
        <v>4629144.95</v>
      </c>
      <c r="L26" s="25">
        <v>4629144.95</v>
      </c>
    </row>
    <row r="27" spans="1:12" ht="18.75">
      <c r="A27" s="16"/>
      <c r="B27" s="16"/>
      <c r="C27" s="24" t="s">
        <v>36</v>
      </c>
      <c r="D27" s="31" t="s">
        <v>37</v>
      </c>
      <c r="E27" s="31"/>
      <c r="F27" s="31"/>
      <c r="G27" s="31"/>
      <c r="H27" s="31"/>
      <c r="I27" s="32">
        <v>219900</v>
      </c>
      <c r="J27" s="32"/>
      <c r="K27" s="25">
        <v>228694.55</v>
      </c>
      <c r="L27" s="25">
        <v>228694.55</v>
      </c>
    </row>
    <row r="28" spans="1:12" ht="18.75">
      <c r="A28" s="16"/>
      <c r="B28" s="16"/>
      <c r="C28" s="24" t="s">
        <v>38</v>
      </c>
      <c r="D28" s="31" t="s">
        <v>39</v>
      </c>
      <c r="E28" s="31"/>
      <c r="F28" s="31"/>
      <c r="G28" s="31"/>
      <c r="H28" s="31"/>
      <c r="I28" s="32">
        <v>1200000</v>
      </c>
      <c r="J28" s="32"/>
      <c r="K28" s="25">
        <v>1392504</v>
      </c>
      <c r="L28" s="25">
        <v>1392504</v>
      </c>
    </row>
    <row r="29" spans="1:12" ht="18.75">
      <c r="A29" s="16"/>
      <c r="B29" s="16"/>
      <c r="C29" s="24" t="s">
        <v>40</v>
      </c>
      <c r="D29" s="31" t="s">
        <v>41</v>
      </c>
      <c r="E29" s="31"/>
      <c r="F29" s="31"/>
      <c r="G29" s="31"/>
      <c r="H29" s="31"/>
      <c r="I29" s="32">
        <v>2650000</v>
      </c>
      <c r="J29" s="32"/>
      <c r="K29" s="25">
        <v>1966819.99</v>
      </c>
      <c r="L29" s="25">
        <v>1966819.99</v>
      </c>
    </row>
    <row r="30" spans="1:12" ht="18.75">
      <c r="A30" s="16"/>
      <c r="B30" s="16"/>
      <c r="C30" s="24" t="s">
        <v>42</v>
      </c>
      <c r="D30" s="31" t="s">
        <v>43</v>
      </c>
      <c r="E30" s="31"/>
      <c r="F30" s="31"/>
      <c r="G30" s="31"/>
      <c r="H30" s="31"/>
      <c r="I30" s="32">
        <v>143076</v>
      </c>
      <c r="J30" s="32"/>
      <c r="K30" s="25">
        <v>158533.32999999999</v>
      </c>
      <c r="L30" s="25">
        <v>158533.32999999999</v>
      </c>
    </row>
    <row r="31" spans="1:12" s="8" customFormat="1" ht="28.5" customHeight="1">
      <c r="A31" s="15"/>
      <c r="B31" s="15"/>
      <c r="C31" s="21" t="s">
        <v>44</v>
      </c>
      <c r="D31" s="29" t="s">
        <v>45</v>
      </c>
      <c r="E31" s="29"/>
      <c r="F31" s="29"/>
      <c r="G31" s="29"/>
      <c r="H31" s="29"/>
      <c r="I31" s="30">
        <v>10000</v>
      </c>
      <c r="J31" s="30"/>
      <c r="K31" s="22">
        <f>K32+K33</f>
        <v>-444.95</v>
      </c>
      <c r="L31" s="58"/>
    </row>
    <row r="32" spans="1:12" ht="18.75">
      <c r="A32" s="16"/>
      <c r="B32" s="16"/>
      <c r="C32" s="24" t="s">
        <v>46</v>
      </c>
      <c r="D32" s="31" t="s">
        <v>47</v>
      </c>
      <c r="E32" s="31"/>
      <c r="F32" s="31"/>
      <c r="G32" s="31"/>
      <c r="H32" s="31"/>
      <c r="I32" s="32">
        <v>5000</v>
      </c>
      <c r="J32" s="32"/>
      <c r="K32" s="25">
        <v>-444.95</v>
      </c>
      <c r="L32" s="58"/>
    </row>
    <row r="33" spans="1:12" ht="18.75">
      <c r="A33" s="16"/>
      <c r="B33" s="16"/>
      <c r="C33" s="24" t="s">
        <v>48</v>
      </c>
      <c r="D33" s="31" t="s">
        <v>49</v>
      </c>
      <c r="E33" s="31"/>
      <c r="F33" s="31"/>
      <c r="G33" s="31"/>
      <c r="H33" s="31"/>
      <c r="I33" s="32">
        <v>5000</v>
      </c>
      <c r="J33" s="32"/>
      <c r="K33" s="25">
        <v>0</v>
      </c>
      <c r="L33" s="58"/>
    </row>
    <row r="34" spans="1:12" s="8" customFormat="1" ht="36.75" customHeight="1">
      <c r="A34" s="15"/>
      <c r="B34" s="15"/>
      <c r="C34" s="21">
        <v>18040000</v>
      </c>
      <c r="D34" s="37" t="s">
        <v>112</v>
      </c>
      <c r="E34" s="38"/>
      <c r="F34" s="38"/>
      <c r="G34" s="38"/>
      <c r="H34" s="39"/>
      <c r="I34" s="35">
        <v>0</v>
      </c>
      <c r="J34" s="36"/>
      <c r="K34" s="22">
        <f>K35+K36</f>
        <v>-7144.57</v>
      </c>
      <c r="L34" s="58"/>
    </row>
    <row r="35" spans="1:12" ht="34.5" customHeight="1">
      <c r="A35" s="16"/>
      <c r="B35" s="16"/>
      <c r="C35" s="24">
        <v>18040100</v>
      </c>
      <c r="D35" s="40" t="s">
        <v>113</v>
      </c>
      <c r="E35" s="41"/>
      <c r="F35" s="41"/>
      <c r="G35" s="41"/>
      <c r="H35" s="42"/>
      <c r="I35" s="33">
        <v>0</v>
      </c>
      <c r="J35" s="34"/>
      <c r="K35" s="25">
        <v>-5684.21</v>
      </c>
      <c r="L35" s="58"/>
    </row>
    <row r="36" spans="1:12" ht="44.25" customHeight="1">
      <c r="A36" s="16"/>
      <c r="B36" s="16"/>
      <c r="C36" s="24">
        <v>18040200</v>
      </c>
      <c r="D36" s="40" t="s">
        <v>114</v>
      </c>
      <c r="E36" s="41"/>
      <c r="F36" s="41"/>
      <c r="G36" s="41"/>
      <c r="H36" s="42"/>
      <c r="I36" s="33">
        <v>0</v>
      </c>
      <c r="J36" s="34"/>
      <c r="K36" s="25">
        <v>-1460.36</v>
      </c>
      <c r="L36" s="58"/>
    </row>
    <row r="37" spans="1:12" s="13" customFormat="1" ht="24" customHeight="1">
      <c r="A37" s="17"/>
      <c r="B37" s="17"/>
      <c r="C37" s="21" t="s">
        <v>50</v>
      </c>
      <c r="D37" s="29" t="s">
        <v>51</v>
      </c>
      <c r="E37" s="29"/>
      <c r="F37" s="29"/>
      <c r="G37" s="29"/>
      <c r="H37" s="29"/>
      <c r="I37" s="30">
        <v>21601358</v>
      </c>
      <c r="J37" s="30"/>
      <c r="K37" s="22">
        <f>K38+K39</f>
        <v>22334772.75</v>
      </c>
      <c r="L37" s="22">
        <f>L38+L39</f>
        <v>22334772.75</v>
      </c>
    </row>
    <row r="38" spans="1:12" ht="18.75">
      <c r="A38" s="16"/>
      <c r="B38" s="16"/>
      <c r="C38" s="24" t="s">
        <v>52</v>
      </c>
      <c r="D38" s="31" t="s">
        <v>53</v>
      </c>
      <c r="E38" s="31"/>
      <c r="F38" s="31"/>
      <c r="G38" s="31"/>
      <c r="H38" s="31"/>
      <c r="I38" s="32">
        <v>2514068</v>
      </c>
      <c r="J38" s="32"/>
      <c r="K38" s="25">
        <v>2553475.34</v>
      </c>
      <c r="L38" s="25">
        <v>2553475.34</v>
      </c>
    </row>
    <row r="39" spans="1:12" ht="18.75">
      <c r="A39" s="16"/>
      <c r="B39" s="16"/>
      <c r="C39" s="24" t="s">
        <v>54</v>
      </c>
      <c r="D39" s="31" t="s">
        <v>55</v>
      </c>
      <c r="E39" s="31"/>
      <c r="F39" s="31"/>
      <c r="G39" s="31"/>
      <c r="H39" s="31"/>
      <c r="I39" s="32">
        <v>19087290</v>
      </c>
      <c r="J39" s="32"/>
      <c r="K39" s="25">
        <v>19781297.41</v>
      </c>
      <c r="L39" s="25">
        <v>19781297.41</v>
      </c>
    </row>
    <row r="40" spans="1:12" s="8" customFormat="1" ht="25.5" customHeight="1">
      <c r="A40" s="15"/>
      <c r="B40" s="15"/>
      <c r="C40" s="21" t="s">
        <v>56</v>
      </c>
      <c r="D40" s="29" t="s">
        <v>57</v>
      </c>
      <c r="E40" s="29"/>
      <c r="F40" s="29"/>
      <c r="G40" s="29"/>
      <c r="H40" s="29"/>
      <c r="I40" s="30">
        <v>0</v>
      </c>
      <c r="J40" s="30"/>
      <c r="K40" s="22">
        <f>K41</f>
        <v>0</v>
      </c>
      <c r="L40" s="58"/>
    </row>
    <row r="41" spans="1:12" s="8" customFormat="1" ht="25.5" customHeight="1">
      <c r="A41" s="15"/>
      <c r="B41" s="15"/>
      <c r="C41" s="21" t="s">
        <v>58</v>
      </c>
      <c r="D41" s="29" t="s">
        <v>59</v>
      </c>
      <c r="E41" s="29"/>
      <c r="F41" s="29"/>
      <c r="G41" s="29"/>
      <c r="H41" s="29"/>
      <c r="I41" s="30">
        <v>0</v>
      </c>
      <c r="J41" s="30"/>
      <c r="K41" s="22">
        <f>K42+K43</f>
        <v>0</v>
      </c>
      <c r="L41" s="58"/>
    </row>
    <row r="42" spans="1:12" ht="36" customHeight="1">
      <c r="A42" s="16"/>
      <c r="B42" s="16"/>
      <c r="C42" s="24" t="s">
        <v>60</v>
      </c>
      <c r="D42" s="31" t="s">
        <v>61</v>
      </c>
      <c r="E42" s="31"/>
      <c r="F42" s="31"/>
      <c r="G42" s="31"/>
      <c r="H42" s="31"/>
      <c r="I42" s="32">
        <v>0</v>
      </c>
      <c r="J42" s="32"/>
      <c r="K42" s="25">
        <v>0</v>
      </c>
      <c r="L42" s="58"/>
    </row>
    <row r="43" spans="1:12" ht="41.25" customHeight="1">
      <c r="A43" s="16"/>
      <c r="B43" s="16"/>
      <c r="C43" s="24" t="s">
        <v>62</v>
      </c>
      <c r="D43" s="31" t="s">
        <v>63</v>
      </c>
      <c r="E43" s="31"/>
      <c r="F43" s="31"/>
      <c r="G43" s="31"/>
      <c r="H43" s="31"/>
      <c r="I43" s="32">
        <v>0</v>
      </c>
      <c r="J43" s="32"/>
      <c r="K43" s="25">
        <v>0</v>
      </c>
      <c r="L43" s="58"/>
    </row>
    <row r="44" spans="1:12" ht="18.75">
      <c r="A44" s="16"/>
      <c r="B44" s="16"/>
      <c r="C44" s="21" t="s">
        <v>64</v>
      </c>
      <c r="D44" s="29" t="s">
        <v>65</v>
      </c>
      <c r="E44" s="29"/>
      <c r="F44" s="29"/>
      <c r="G44" s="29"/>
      <c r="H44" s="29"/>
      <c r="I44" s="30">
        <v>5849747</v>
      </c>
      <c r="J44" s="30"/>
      <c r="K44" s="27">
        <f>K45+K50+K61</f>
        <v>4852215.47</v>
      </c>
      <c r="L44" s="27">
        <f t="shared" ref="L44" si="2">L45+L50+L61</f>
        <v>4510506.47</v>
      </c>
    </row>
    <row r="45" spans="1:12" s="8" customFormat="1" ht="18.75">
      <c r="A45" s="15"/>
      <c r="B45" s="15"/>
      <c r="C45" s="21" t="s">
        <v>66</v>
      </c>
      <c r="D45" s="29" t="s">
        <v>67</v>
      </c>
      <c r="E45" s="29"/>
      <c r="F45" s="29"/>
      <c r="G45" s="29"/>
      <c r="H45" s="29"/>
      <c r="I45" s="30">
        <v>351706</v>
      </c>
      <c r="J45" s="30"/>
      <c r="K45" s="22">
        <f>K46+K48</f>
        <v>353918.35</v>
      </c>
      <c r="L45" s="22">
        <f t="shared" ref="L45" si="3">L46+L48</f>
        <v>12209.35</v>
      </c>
    </row>
    <row r="46" spans="1:12" s="8" customFormat="1" ht="31.5" customHeight="1">
      <c r="A46" s="15"/>
      <c r="B46" s="15"/>
      <c r="C46" s="21" t="s">
        <v>68</v>
      </c>
      <c r="D46" s="29" t="s">
        <v>69</v>
      </c>
      <c r="E46" s="29"/>
      <c r="F46" s="29"/>
      <c r="G46" s="29"/>
      <c r="H46" s="29"/>
      <c r="I46" s="30">
        <v>341706</v>
      </c>
      <c r="J46" s="30"/>
      <c r="K46" s="22">
        <f>K47</f>
        <v>341709</v>
      </c>
      <c r="L46" s="58">
        <v>0</v>
      </c>
    </row>
    <row r="47" spans="1:12" ht="39" customHeight="1">
      <c r="A47" s="16"/>
      <c r="B47" s="16"/>
      <c r="C47" s="24" t="s">
        <v>70</v>
      </c>
      <c r="D47" s="31" t="s">
        <v>71</v>
      </c>
      <c r="E47" s="31"/>
      <c r="F47" s="31"/>
      <c r="G47" s="31"/>
      <c r="H47" s="31"/>
      <c r="I47" s="32">
        <v>341706</v>
      </c>
      <c r="J47" s="32"/>
      <c r="K47" s="25">
        <v>341709</v>
      </c>
      <c r="L47" s="57">
        <v>0</v>
      </c>
    </row>
    <row r="48" spans="1:12" s="8" customFormat="1" ht="29.25" customHeight="1">
      <c r="A48" s="15"/>
      <c r="B48" s="15"/>
      <c r="C48" s="21" t="s">
        <v>72</v>
      </c>
      <c r="D48" s="29" t="s">
        <v>73</v>
      </c>
      <c r="E48" s="29"/>
      <c r="F48" s="29"/>
      <c r="G48" s="29"/>
      <c r="H48" s="29"/>
      <c r="I48" s="30">
        <v>10000</v>
      </c>
      <c r="J48" s="30"/>
      <c r="K48" s="22">
        <f>K49</f>
        <v>12209.35</v>
      </c>
      <c r="L48" s="22">
        <f>L49</f>
        <v>12209.35</v>
      </c>
    </row>
    <row r="49" spans="1:12" ht="18.75">
      <c r="A49" s="16"/>
      <c r="B49" s="16"/>
      <c r="C49" s="24" t="s">
        <v>74</v>
      </c>
      <c r="D49" s="31" t="s">
        <v>75</v>
      </c>
      <c r="E49" s="31"/>
      <c r="F49" s="31"/>
      <c r="G49" s="31"/>
      <c r="H49" s="31"/>
      <c r="I49" s="32">
        <v>10000</v>
      </c>
      <c r="J49" s="32"/>
      <c r="K49" s="25">
        <v>12209.35</v>
      </c>
      <c r="L49" s="25">
        <v>12209.35</v>
      </c>
    </row>
    <row r="50" spans="1:12" s="8" customFormat="1" ht="45" customHeight="1">
      <c r="A50" s="15"/>
      <c r="B50" s="15"/>
      <c r="C50" s="21" t="s">
        <v>76</v>
      </c>
      <c r="D50" s="29" t="s">
        <v>77</v>
      </c>
      <c r="E50" s="29"/>
      <c r="F50" s="29"/>
      <c r="G50" s="29"/>
      <c r="H50" s="29"/>
      <c r="I50" s="30">
        <v>5498041</v>
      </c>
      <c r="J50" s="30"/>
      <c r="K50" s="27">
        <f>K51+K55+K57</f>
        <v>4482635.22</v>
      </c>
      <c r="L50" s="27">
        <f t="shared" ref="L50" si="4">L51+L55+L57</f>
        <v>4482635.22</v>
      </c>
    </row>
    <row r="51" spans="1:12" s="8" customFormat="1" ht="29.25" customHeight="1">
      <c r="A51" s="15"/>
      <c r="B51" s="15"/>
      <c r="C51" s="21" t="s">
        <v>78</v>
      </c>
      <c r="D51" s="29" t="s">
        <v>79</v>
      </c>
      <c r="E51" s="29"/>
      <c r="F51" s="29"/>
      <c r="G51" s="29"/>
      <c r="H51" s="29"/>
      <c r="I51" s="30">
        <v>1972241</v>
      </c>
      <c r="J51" s="30"/>
      <c r="K51" s="22">
        <f>K52+K53+K54</f>
        <v>1576023.7</v>
      </c>
      <c r="L51" s="22">
        <f>L52+L53+L54</f>
        <v>1576023.7</v>
      </c>
    </row>
    <row r="52" spans="1:12" ht="36" customHeight="1">
      <c r="A52" s="16"/>
      <c r="B52" s="16"/>
      <c r="C52" s="24">
        <v>22010300</v>
      </c>
      <c r="D52" s="40" t="s">
        <v>108</v>
      </c>
      <c r="E52" s="41"/>
      <c r="F52" s="41"/>
      <c r="G52" s="41"/>
      <c r="H52" s="42"/>
      <c r="I52" s="33">
        <v>0</v>
      </c>
      <c r="J52" s="34"/>
      <c r="K52" s="25">
        <v>4070</v>
      </c>
      <c r="L52" s="25">
        <v>4070</v>
      </c>
    </row>
    <row r="53" spans="1:12" ht="18.75">
      <c r="A53" s="16"/>
      <c r="B53" s="16"/>
      <c r="C53" s="24" t="s">
        <v>80</v>
      </c>
      <c r="D53" s="31" t="s">
        <v>81</v>
      </c>
      <c r="E53" s="31"/>
      <c r="F53" s="31"/>
      <c r="G53" s="31"/>
      <c r="H53" s="31"/>
      <c r="I53" s="32">
        <v>1972241</v>
      </c>
      <c r="J53" s="32"/>
      <c r="K53" s="25">
        <v>1570001.7</v>
      </c>
      <c r="L53" s="25">
        <v>1570001.7</v>
      </c>
    </row>
    <row r="54" spans="1:12" ht="39" customHeight="1">
      <c r="A54" s="16"/>
      <c r="B54" s="16"/>
      <c r="C54" s="24">
        <v>22012600</v>
      </c>
      <c r="D54" s="40" t="s">
        <v>115</v>
      </c>
      <c r="E54" s="41"/>
      <c r="F54" s="41"/>
      <c r="G54" s="41"/>
      <c r="H54" s="42"/>
      <c r="I54" s="33">
        <v>0</v>
      </c>
      <c r="J54" s="34"/>
      <c r="K54" s="25">
        <v>1952</v>
      </c>
      <c r="L54" s="25">
        <v>1952</v>
      </c>
    </row>
    <row r="55" spans="1:12" s="8" customFormat="1" ht="30.75" customHeight="1">
      <c r="A55" s="15"/>
      <c r="B55" s="15"/>
      <c r="C55" s="21" t="s">
        <v>82</v>
      </c>
      <c r="D55" s="29" t="s">
        <v>83</v>
      </c>
      <c r="E55" s="29"/>
      <c r="F55" s="29"/>
      <c r="G55" s="29"/>
      <c r="H55" s="29"/>
      <c r="I55" s="30">
        <v>885800</v>
      </c>
      <c r="J55" s="30"/>
      <c r="K55" s="22">
        <f>K56</f>
        <v>961232.53</v>
      </c>
      <c r="L55" s="22">
        <f>L56</f>
        <v>961232.53</v>
      </c>
    </row>
    <row r="56" spans="1:12" ht="40.5" customHeight="1">
      <c r="A56" s="16"/>
      <c r="B56" s="16"/>
      <c r="C56" s="24" t="s">
        <v>84</v>
      </c>
      <c r="D56" s="31" t="s">
        <v>85</v>
      </c>
      <c r="E56" s="31"/>
      <c r="F56" s="31"/>
      <c r="G56" s="31"/>
      <c r="H56" s="31"/>
      <c r="I56" s="32">
        <v>885800</v>
      </c>
      <c r="J56" s="32"/>
      <c r="K56" s="25">
        <v>961232.53</v>
      </c>
      <c r="L56" s="25">
        <v>961232.53</v>
      </c>
    </row>
    <row r="57" spans="1:12" s="8" customFormat="1" ht="25.5" customHeight="1">
      <c r="A57" s="15"/>
      <c r="B57" s="15"/>
      <c r="C57" s="21" t="s">
        <v>86</v>
      </c>
      <c r="D57" s="29" t="s">
        <v>87</v>
      </c>
      <c r="E57" s="29"/>
      <c r="F57" s="29"/>
      <c r="G57" s="29"/>
      <c r="H57" s="29"/>
      <c r="I57" s="30">
        <v>2640000</v>
      </c>
      <c r="J57" s="30"/>
      <c r="K57" s="22">
        <f>K58+K59+K60</f>
        <v>1945378.99</v>
      </c>
      <c r="L57" s="56">
        <v>1945378.99</v>
      </c>
    </row>
    <row r="58" spans="1:12" ht="56.25" customHeight="1">
      <c r="A58" s="16"/>
      <c r="B58" s="16"/>
      <c r="C58" s="24" t="s">
        <v>88</v>
      </c>
      <c r="D58" s="31" t="s">
        <v>89</v>
      </c>
      <c r="E58" s="31"/>
      <c r="F58" s="31"/>
      <c r="G58" s="31"/>
      <c r="H58" s="31"/>
      <c r="I58" s="32">
        <v>140000</v>
      </c>
      <c r="J58" s="32"/>
      <c r="K58" s="25">
        <v>127518.53</v>
      </c>
      <c r="L58" s="57">
        <v>127518.53</v>
      </c>
    </row>
    <row r="59" spans="1:12" ht="27" customHeight="1">
      <c r="A59" s="16"/>
      <c r="B59" s="16"/>
      <c r="C59" s="24">
        <v>22090200</v>
      </c>
      <c r="D59" s="40" t="s">
        <v>118</v>
      </c>
      <c r="E59" s="41"/>
      <c r="F59" s="41"/>
      <c r="G59" s="41"/>
      <c r="H59" s="42"/>
      <c r="I59" s="33">
        <v>0</v>
      </c>
      <c r="J59" s="34"/>
      <c r="K59" s="25">
        <v>25.5</v>
      </c>
      <c r="L59" s="58">
        <v>25.5</v>
      </c>
    </row>
    <row r="60" spans="1:12" ht="39" customHeight="1">
      <c r="A60" s="16"/>
      <c r="B60" s="16"/>
      <c r="C60" s="24" t="s">
        <v>90</v>
      </c>
      <c r="D60" s="31" t="s">
        <v>91</v>
      </c>
      <c r="E60" s="31"/>
      <c r="F60" s="31"/>
      <c r="G60" s="31"/>
      <c r="H60" s="31"/>
      <c r="I60" s="32">
        <v>2500000</v>
      </c>
      <c r="J60" s="32"/>
      <c r="K60" s="25">
        <v>1817834.96</v>
      </c>
      <c r="L60" s="57">
        <v>1817834.96</v>
      </c>
    </row>
    <row r="61" spans="1:12" ht="18.75">
      <c r="A61" s="16"/>
      <c r="B61" s="16"/>
      <c r="C61" s="21">
        <v>24000000</v>
      </c>
      <c r="D61" s="37" t="s">
        <v>116</v>
      </c>
      <c r="E61" s="38"/>
      <c r="F61" s="38"/>
      <c r="G61" s="38"/>
      <c r="H61" s="39"/>
      <c r="I61" s="35">
        <v>0</v>
      </c>
      <c r="J61" s="36"/>
      <c r="K61" s="22">
        <f>K62</f>
        <v>15661.9</v>
      </c>
      <c r="L61" s="22">
        <f>L62</f>
        <v>15661.9</v>
      </c>
    </row>
    <row r="62" spans="1:12" ht="18.75">
      <c r="A62" s="16"/>
      <c r="B62" s="16"/>
      <c r="C62" s="21">
        <v>24060000</v>
      </c>
      <c r="D62" s="37" t="s">
        <v>117</v>
      </c>
      <c r="E62" s="38"/>
      <c r="F62" s="38"/>
      <c r="G62" s="38"/>
      <c r="H62" s="39"/>
      <c r="I62" s="35">
        <v>0</v>
      </c>
      <c r="J62" s="36"/>
      <c r="K62" s="22">
        <f>K63</f>
        <v>15661.9</v>
      </c>
      <c r="L62" s="22">
        <f>L63</f>
        <v>15661.9</v>
      </c>
    </row>
    <row r="63" spans="1:12" ht="18.75">
      <c r="A63" s="16"/>
      <c r="B63" s="16"/>
      <c r="C63" s="24">
        <v>24060300</v>
      </c>
      <c r="D63" s="40" t="s">
        <v>117</v>
      </c>
      <c r="E63" s="41"/>
      <c r="F63" s="41"/>
      <c r="G63" s="41"/>
      <c r="H63" s="42"/>
      <c r="I63" s="33">
        <v>0</v>
      </c>
      <c r="J63" s="34"/>
      <c r="K63" s="25">
        <v>15661.9</v>
      </c>
      <c r="L63" s="25">
        <v>15661.9</v>
      </c>
    </row>
    <row r="64" spans="1:12" s="8" customFormat="1" ht="18.75">
      <c r="A64" s="15"/>
      <c r="B64" s="15"/>
      <c r="C64" s="21" t="s">
        <v>92</v>
      </c>
      <c r="D64" s="29" t="s">
        <v>93</v>
      </c>
      <c r="E64" s="29"/>
      <c r="F64" s="29"/>
      <c r="G64" s="29"/>
      <c r="H64" s="29"/>
      <c r="I64" s="30">
        <v>26601300</v>
      </c>
      <c r="J64" s="30"/>
      <c r="K64" s="22">
        <f>K65</f>
        <v>26601300</v>
      </c>
      <c r="L64" s="58"/>
    </row>
    <row r="65" spans="1:12" s="8" customFormat="1" ht="18.75">
      <c r="A65" s="15"/>
      <c r="B65" s="15"/>
      <c r="C65" s="21" t="s">
        <v>94</v>
      </c>
      <c r="D65" s="29" t="s">
        <v>95</v>
      </c>
      <c r="E65" s="29"/>
      <c r="F65" s="29"/>
      <c r="G65" s="29"/>
      <c r="H65" s="29"/>
      <c r="I65" s="30">
        <v>26601300</v>
      </c>
      <c r="J65" s="30"/>
      <c r="K65" s="22">
        <f>K66</f>
        <v>26601300</v>
      </c>
      <c r="L65" s="58"/>
    </row>
    <row r="66" spans="1:12" s="8" customFormat="1" ht="18.75">
      <c r="A66" s="15"/>
      <c r="B66" s="15"/>
      <c r="C66" s="21" t="s">
        <v>96</v>
      </c>
      <c r="D66" s="29" t="s">
        <v>97</v>
      </c>
      <c r="E66" s="29"/>
      <c r="F66" s="29"/>
      <c r="G66" s="29"/>
      <c r="H66" s="29"/>
      <c r="I66" s="30">
        <v>26601300</v>
      </c>
      <c r="J66" s="30"/>
      <c r="K66" s="22">
        <f>K67+K68</f>
        <v>26601300</v>
      </c>
      <c r="L66" s="58"/>
    </row>
    <row r="67" spans="1:12" ht="39.75" customHeight="1">
      <c r="A67" s="16"/>
      <c r="B67" s="16"/>
      <c r="C67" s="24" t="s">
        <v>98</v>
      </c>
      <c r="D67" s="31" t="s">
        <v>99</v>
      </c>
      <c r="E67" s="31"/>
      <c r="F67" s="31"/>
      <c r="G67" s="31"/>
      <c r="H67" s="31"/>
      <c r="I67" s="32">
        <v>1280000</v>
      </c>
      <c r="J67" s="32"/>
      <c r="K67" s="25">
        <v>1280000</v>
      </c>
      <c r="L67" s="57"/>
    </row>
    <row r="68" spans="1:12" ht="18.75">
      <c r="A68" s="16"/>
      <c r="B68" s="16"/>
      <c r="C68" s="24" t="s">
        <v>100</v>
      </c>
      <c r="D68" s="31" t="s">
        <v>101</v>
      </c>
      <c r="E68" s="31"/>
      <c r="F68" s="31"/>
      <c r="G68" s="31"/>
      <c r="H68" s="31"/>
      <c r="I68" s="32">
        <v>25321300</v>
      </c>
      <c r="J68" s="32"/>
      <c r="K68" s="25">
        <v>25321300</v>
      </c>
      <c r="L68" s="57"/>
    </row>
    <row r="69" spans="1:12" ht="18.75">
      <c r="A69" s="16"/>
      <c r="B69" s="16"/>
      <c r="C69" s="24"/>
      <c r="D69" s="31" t="s">
        <v>122</v>
      </c>
      <c r="E69" s="31"/>
      <c r="F69" s="31"/>
      <c r="G69" s="31"/>
      <c r="H69" s="31"/>
      <c r="I69" s="32"/>
      <c r="J69" s="32"/>
      <c r="K69" s="25"/>
      <c r="L69" s="57"/>
    </row>
    <row r="70" spans="1:12" s="8" customFormat="1" ht="18.75">
      <c r="A70" s="15"/>
      <c r="B70" s="15"/>
      <c r="C70" s="37" t="s">
        <v>102</v>
      </c>
      <c r="D70" s="38"/>
      <c r="E70" s="38"/>
      <c r="F70" s="38"/>
      <c r="G70" s="38"/>
      <c r="H70" s="39"/>
      <c r="I70" s="30">
        <v>47931350</v>
      </c>
      <c r="J70" s="30"/>
      <c r="K70" s="22">
        <f>K8+K44</f>
        <v>47751531.940000005</v>
      </c>
      <c r="L70" s="22">
        <f t="shared" ref="L70" si="5">L8+L44</f>
        <v>47417412.460000001</v>
      </c>
    </row>
    <row r="71" spans="1:12" s="8" customFormat="1" ht="18.75">
      <c r="A71" s="15"/>
      <c r="B71" s="15"/>
      <c r="C71" s="37" t="s">
        <v>103</v>
      </c>
      <c r="D71" s="38"/>
      <c r="E71" s="38"/>
      <c r="F71" s="38"/>
      <c r="G71" s="38"/>
      <c r="H71" s="39"/>
      <c r="I71" s="30">
        <v>74532650</v>
      </c>
      <c r="J71" s="30"/>
      <c r="K71" s="22">
        <f>K8+K44+K64</f>
        <v>74352831.939999998</v>
      </c>
      <c r="L71" s="58"/>
    </row>
    <row r="72" spans="1:12" s="8" customFormat="1" ht="24.75" customHeight="1">
      <c r="A72" s="15"/>
      <c r="B72" s="15"/>
      <c r="C72" s="37" t="s">
        <v>123</v>
      </c>
      <c r="D72" s="38"/>
      <c r="E72" s="38"/>
      <c r="F72" s="38"/>
      <c r="G72" s="38"/>
      <c r="H72" s="39"/>
      <c r="I72" s="30"/>
      <c r="J72" s="30"/>
      <c r="K72" s="22"/>
      <c r="L72" s="58"/>
    </row>
    <row r="73" spans="1:12" ht="15.75">
      <c r="A73" s="54"/>
      <c r="B73" s="54"/>
      <c r="C73" s="54"/>
      <c r="D73" s="54"/>
      <c r="E73" s="54"/>
      <c r="F73" s="54"/>
      <c r="G73" s="55"/>
      <c r="H73" s="53"/>
      <c r="I73" s="53"/>
      <c r="J73" s="53"/>
      <c r="K73" s="53"/>
      <c r="L73" s="63"/>
    </row>
  </sheetData>
  <mergeCells count="140">
    <mergeCell ref="C71:H71"/>
    <mergeCell ref="I71:J71"/>
    <mergeCell ref="A73:G73"/>
    <mergeCell ref="H73:K73"/>
    <mergeCell ref="D69:H69"/>
    <mergeCell ref="I69:J69"/>
    <mergeCell ref="C72:H72"/>
    <mergeCell ref="I72:J72"/>
    <mergeCell ref="D67:H67"/>
    <mergeCell ref="I67:J67"/>
    <mergeCell ref="D68:H68"/>
    <mergeCell ref="I68:J68"/>
    <mergeCell ref="C70:H70"/>
    <mergeCell ref="I70:J70"/>
    <mergeCell ref="D64:H64"/>
    <mergeCell ref="I64:J64"/>
    <mergeCell ref="D65:H65"/>
    <mergeCell ref="I65:J65"/>
    <mergeCell ref="D66:H66"/>
    <mergeCell ref="I66:J66"/>
    <mergeCell ref="D61:H61"/>
    <mergeCell ref="I61:J61"/>
    <mergeCell ref="D62:H62"/>
    <mergeCell ref="I62:J62"/>
    <mergeCell ref="D63:H63"/>
    <mergeCell ref="I63:J63"/>
    <mergeCell ref="D58:H58"/>
    <mergeCell ref="I58:J58"/>
    <mergeCell ref="D59:H59"/>
    <mergeCell ref="I59:J59"/>
    <mergeCell ref="D60:H60"/>
    <mergeCell ref="I60:J60"/>
    <mergeCell ref="D55:H55"/>
    <mergeCell ref="I55:J55"/>
    <mergeCell ref="D56:H56"/>
    <mergeCell ref="I56:J56"/>
    <mergeCell ref="D57:H57"/>
    <mergeCell ref="I57:J57"/>
    <mergeCell ref="D52:H52"/>
    <mergeCell ref="I52:J52"/>
    <mergeCell ref="D53:H53"/>
    <mergeCell ref="I53:J53"/>
    <mergeCell ref="D54:H54"/>
    <mergeCell ref="I54:J54"/>
    <mergeCell ref="D49:H49"/>
    <mergeCell ref="I49:J49"/>
    <mergeCell ref="D50:H50"/>
    <mergeCell ref="I50:J50"/>
    <mergeCell ref="D51:H51"/>
    <mergeCell ref="I51:J51"/>
    <mergeCell ref="D46:H46"/>
    <mergeCell ref="I46:J46"/>
    <mergeCell ref="D47:H47"/>
    <mergeCell ref="I47:J47"/>
    <mergeCell ref="D48:H48"/>
    <mergeCell ref="I48:J48"/>
    <mergeCell ref="D43:H43"/>
    <mergeCell ref="I43:J43"/>
    <mergeCell ref="D44:H44"/>
    <mergeCell ref="I44:J44"/>
    <mergeCell ref="D45:H45"/>
    <mergeCell ref="I45:J45"/>
    <mergeCell ref="D40:H40"/>
    <mergeCell ref="I40:J40"/>
    <mergeCell ref="D41:H41"/>
    <mergeCell ref="I41:J41"/>
    <mergeCell ref="D42:H42"/>
    <mergeCell ref="I42:J42"/>
    <mergeCell ref="D37:H37"/>
    <mergeCell ref="I37:J37"/>
    <mergeCell ref="D38:H38"/>
    <mergeCell ref="I38:J38"/>
    <mergeCell ref="D39:H39"/>
    <mergeCell ref="I39:J39"/>
    <mergeCell ref="D34:H34"/>
    <mergeCell ref="I34:J34"/>
    <mergeCell ref="D35:H35"/>
    <mergeCell ref="I35:J35"/>
    <mergeCell ref="D36:H36"/>
    <mergeCell ref="I36:J36"/>
    <mergeCell ref="D31:H31"/>
    <mergeCell ref="I31:J31"/>
    <mergeCell ref="D32:H32"/>
    <mergeCell ref="I32:J32"/>
    <mergeCell ref="D33:H33"/>
    <mergeCell ref="I33:J33"/>
    <mergeCell ref="D28:H28"/>
    <mergeCell ref="I28:J28"/>
    <mergeCell ref="D29:H29"/>
    <mergeCell ref="I29:J29"/>
    <mergeCell ref="D30:H30"/>
    <mergeCell ref="I30:J30"/>
    <mergeCell ref="D25:H25"/>
    <mergeCell ref="I25:J25"/>
    <mergeCell ref="D26:H26"/>
    <mergeCell ref="I26:J26"/>
    <mergeCell ref="D27:H27"/>
    <mergeCell ref="I27:J27"/>
    <mergeCell ref="D22:H22"/>
    <mergeCell ref="I22:J22"/>
    <mergeCell ref="D23:H23"/>
    <mergeCell ref="I23:J23"/>
    <mergeCell ref="D24:H24"/>
    <mergeCell ref="I24:J24"/>
    <mergeCell ref="D19:H19"/>
    <mergeCell ref="I19:J19"/>
    <mergeCell ref="D20:H20"/>
    <mergeCell ref="I20:J20"/>
    <mergeCell ref="D21:H21"/>
    <mergeCell ref="I21:J21"/>
    <mergeCell ref="D16:H16"/>
    <mergeCell ref="I16:J16"/>
    <mergeCell ref="D17:H17"/>
    <mergeCell ref="I17:J17"/>
    <mergeCell ref="D18:H18"/>
    <mergeCell ref="I18:J18"/>
    <mergeCell ref="D13:H13"/>
    <mergeCell ref="I13:J13"/>
    <mergeCell ref="D14:H14"/>
    <mergeCell ref="I14:J14"/>
    <mergeCell ref="D15:H15"/>
    <mergeCell ref="I15:J15"/>
    <mergeCell ref="D10:H10"/>
    <mergeCell ref="I10:J10"/>
    <mergeCell ref="D11:H11"/>
    <mergeCell ref="I11:J11"/>
    <mergeCell ref="D12:H12"/>
    <mergeCell ref="I12:J12"/>
    <mergeCell ref="D7:H7"/>
    <mergeCell ref="I7:J7"/>
    <mergeCell ref="D8:H8"/>
    <mergeCell ref="I8:J8"/>
    <mergeCell ref="D9:H9"/>
    <mergeCell ref="I9:J9"/>
    <mergeCell ref="A2:K2"/>
    <mergeCell ref="A3:K3"/>
    <mergeCell ref="A4:K4"/>
    <mergeCell ref="A5:D5"/>
    <mergeCell ref="D6:H6"/>
    <mergeCell ref="I6:J6"/>
  </mergeCells>
  <pageMargins left="0.25138888888888888" right="0.25" top="0.39375000000000004" bottom="0.39375000000000004" header="0.3" footer="0.3"/>
  <pageSetup paperSize="9" scale="53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Таня</cp:lastModifiedBy>
  <cp:lastPrinted>2017-02-03T09:37:10Z</cp:lastPrinted>
  <dcterms:created xsi:type="dcterms:W3CDTF">2017-01-25T07:11:43Z</dcterms:created>
  <dcterms:modified xsi:type="dcterms:W3CDTF">2017-04-14T08:01:23Z</dcterms:modified>
</cp:coreProperties>
</file>