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360" yWindow="120" windowWidth="18195" windowHeight="6720" activeTab="2"/>
  </bookViews>
  <sheets>
    <sheet name="повна" sheetId="1" r:id="rId1"/>
    <sheet name="скор" sheetId="2" r:id="rId2"/>
    <sheet name="повна (субв)" sheetId="3" r:id="rId3"/>
  </sheets>
  <definedNames>
    <definedName name="_xlnm.Print_Area" localSheetId="2">'повна (субв)'!$A$1:$G$112</definedName>
    <definedName name="_xlnm.Print_Area" localSheetId="1">скор!$A$1:$E$140</definedName>
  </definedNames>
  <calcPr calcId="125725"/>
</workbook>
</file>

<file path=xl/calcChain.xml><?xml version="1.0" encoding="utf-8"?>
<calcChain xmlns="http://schemas.openxmlformats.org/spreadsheetml/2006/main">
  <c r="C99" i="3"/>
  <c r="C100"/>
  <c r="D92"/>
  <c r="D81"/>
  <c r="D70"/>
  <c r="D59"/>
  <c r="D48"/>
  <c r="D37"/>
  <c r="D26"/>
  <c r="D15"/>
  <c r="D14"/>
  <c r="D13"/>
  <c r="D12"/>
  <c r="D11"/>
  <c r="D10"/>
  <c r="D9"/>
  <c r="D8"/>
  <c r="D7"/>
  <c r="D6"/>
  <c r="D5"/>
  <c r="D138" i="2"/>
  <c r="D114"/>
  <c r="D112" s="1"/>
  <c r="E112" s="1"/>
  <c r="D114" i="1"/>
  <c r="E138" i="2"/>
  <c r="E137"/>
  <c r="E136"/>
  <c r="E135"/>
  <c r="D134"/>
  <c r="E134" s="1"/>
  <c r="E133"/>
  <c r="D132"/>
  <c r="E132"/>
  <c r="E131"/>
  <c r="E129"/>
  <c r="D128"/>
  <c r="E128"/>
  <c r="E127"/>
  <c r="D126"/>
  <c r="E126" s="1"/>
  <c r="E125"/>
  <c r="E124"/>
  <c r="E123"/>
  <c r="D122"/>
  <c r="E122"/>
  <c r="E121"/>
  <c r="E120"/>
  <c r="E119"/>
  <c r="E118"/>
  <c r="E117"/>
  <c r="E116"/>
  <c r="D115"/>
  <c r="E115"/>
  <c r="E113"/>
  <c r="E111"/>
  <c r="D110"/>
  <c r="E110" s="1"/>
  <c r="D109"/>
  <c r="D108"/>
  <c r="E108" s="1"/>
  <c r="E107"/>
  <c r="D106"/>
  <c r="E106" s="1"/>
  <c r="E105"/>
  <c r="D104"/>
  <c r="E104" s="1"/>
  <c r="E103"/>
  <c r="E102"/>
  <c r="E101"/>
  <c r="E99"/>
  <c r="E98"/>
  <c r="E97"/>
  <c r="E96"/>
  <c r="E95"/>
  <c r="E94"/>
  <c r="D93"/>
  <c r="E93" s="1"/>
  <c r="E92"/>
  <c r="E91"/>
  <c r="E90"/>
  <c r="E88"/>
  <c r="E87"/>
  <c r="E86"/>
  <c r="E85"/>
  <c r="E84"/>
  <c r="E83"/>
  <c r="D82"/>
  <c r="E82" s="1"/>
  <c r="E81"/>
  <c r="E80"/>
  <c r="E79"/>
  <c r="E77"/>
  <c r="E76"/>
  <c r="E75"/>
  <c r="E74"/>
  <c r="E73"/>
  <c r="E72"/>
  <c r="D71"/>
  <c r="E71" s="1"/>
  <c r="E70"/>
  <c r="E69"/>
  <c r="E68"/>
  <c r="E67"/>
  <c r="E66"/>
  <c r="E65"/>
  <c r="E64"/>
  <c r="E63"/>
  <c r="E62"/>
  <c r="E61"/>
  <c r="D60"/>
  <c r="E60" s="1"/>
  <c r="E59"/>
  <c r="E58"/>
  <c r="E57"/>
  <c r="E56"/>
  <c r="E55"/>
  <c r="E54"/>
  <c r="E53"/>
  <c r="E52"/>
  <c r="E51"/>
  <c r="E50"/>
  <c r="D49"/>
  <c r="E49" s="1"/>
  <c r="E48"/>
  <c r="E47"/>
  <c r="E46"/>
  <c r="E45"/>
  <c r="E44"/>
  <c r="E43"/>
  <c r="E42"/>
  <c r="E41"/>
  <c r="E40"/>
  <c r="E39"/>
  <c r="D38"/>
  <c r="E38" s="1"/>
  <c r="E37"/>
  <c r="E36"/>
  <c r="E35"/>
  <c r="E34"/>
  <c r="E33"/>
  <c r="E32"/>
  <c r="E31"/>
  <c r="E30"/>
  <c r="E29"/>
  <c r="E28"/>
  <c r="D27"/>
  <c r="E27" s="1"/>
  <c r="D26"/>
  <c r="E26" s="1"/>
  <c r="D25"/>
  <c r="E25" s="1"/>
  <c r="D24"/>
  <c r="E24" s="1"/>
  <c r="D23"/>
  <c r="E23" s="1"/>
  <c r="D22"/>
  <c r="E22" s="1"/>
  <c r="D21"/>
  <c r="E21" s="1"/>
  <c r="D20"/>
  <c r="E20" s="1"/>
  <c r="D19"/>
  <c r="E19" s="1"/>
  <c r="D18"/>
  <c r="E18" s="1"/>
  <c r="D17"/>
  <c r="E17" s="1"/>
  <c r="E15"/>
  <c r="E14"/>
  <c r="E13"/>
  <c r="E12"/>
  <c r="E11"/>
  <c r="E9"/>
  <c r="E8"/>
  <c r="E7"/>
  <c r="E6"/>
  <c r="D5"/>
  <c r="E5" s="1"/>
  <c r="D109" i="1"/>
  <c r="D108" s="1"/>
  <c r="E108" s="1"/>
  <c r="E109" i="2"/>
  <c r="D110" i="1"/>
  <c r="E6"/>
  <c r="E7"/>
  <c r="E8"/>
  <c r="E9"/>
  <c r="E11"/>
  <c r="E12"/>
  <c r="E13"/>
  <c r="E14"/>
  <c r="E15"/>
  <c r="E28"/>
  <c r="E29"/>
  <c r="E30"/>
  <c r="E31"/>
  <c r="E32"/>
  <c r="E33"/>
  <c r="E34"/>
  <c r="E35"/>
  <c r="E36"/>
  <c r="E37"/>
  <c r="E39"/>
  <c r="E40"/>
  <c r="E41"/>
  <c r="E42"/>
  <c r="E43"/>
  <c r="E44"/>
  <c r="E45"/>
  <c r="E46"/>
  <c r="E47"/>
  <c r="E48"/>
  <c r="E50"/>
  <c r="E51"/>
  <c r="E52"/>
  <c r="E53"/>
  <c r="E54"/>
  <c r="E55"/>
  <c r="E56"/>
  <c r="E57"/>
  <c r="E58"/>
  <c r="E59"/>
  <c r="E61"/>
  <c r="E62"/>
  <c r="E63"/>
  <c r="E64"/>
  <c r="E65"/>
  <c r="E66"/>
  <c r="E67"/>
  <c r="E68"/>
  <c r="E69"/>
  <c r="E70"/>
  <c r="E72"/>
  <c r="E73"/>
  <c r="E74"/>
  <c r="E75"/>
  <c r="E76"/>
  <c r="E77"/>
  <c r="E79"/>
  <c r="E80"/>
  <c r="E81"/>
  <c r="E83"/>
  <c r="E84"/>
  <c r="E85"/>
  <c r="E86"/>
  <c r="E87"/>
  <c r="E88"/>
  <c r="E90"/>
  <c r="E91"/>
  <c r="E92"/>
  <c r="E94"/>
  <c r="E95"/>
  <c r="E96"/>
  <c r="E97"/>
  <c r="E98"/>
  <c r="E99"/>
  <c r="E101"/>
  <c r="E102"/>
  <c r="E103"/>
  <c r="E105"/>
  <c r="E107"/>
  <c r="E110"/>
  <c r="E111"/>
  <c r="E113"/>
  <c r="E114"/>
  <c r="E116"/>
  <c r="E117"/>
  <c r="E118"/>
  <c r="E119"/>
  <c r="E120"/>
  <c r="E121"/>
  <c r="E123"/>
  <c r="E124"/>
  <c r="E125"/>
  <c r="D126"/>
  <c r="E126"/>
  <c r="E127"/>
  <c r="E129"/>
  <c r="E131"/>
  <c r="E133"/>
  <c r="E135"/>
  <c r="E136"/>
  <c r="E137"/>
  <c r="E138"/>
  <c r="D18"/>
  <c r="E18" s="1"/>
  <c r="D19"/>
  <c r="E19"/>
  <c r="D20"/>
  <c r="E20" s="1"/>
  <c r="D21"/>
  <c r="E21"/>
  <c r="D22"/>
  <c r="E22" s="1"/>
  <c r="D23"/>
  <c r="E23" s="1"/>
  <c r="D24"/>
  <c r="E24" s="1"/>
  <c r="D25"/>
  <c r="E25" s="1"/>
  <c r="D26"/>
  <c r="E26" s="1"/>
  <c r="D17"/>
  <c r="E17" s="1"/>
  <c r="D134"/>
  <c r="E134" s="1"/>
  <c r="D132"/>
  <c r="E132" s="1"/>
  <c r="D128"/>
  <c r="E128" s="1"/>
  <c r="D122"/>
  <c r="E122" s="1"/>
  <c r="D115"/>
  <c r="E115" s="1"/>
  <c r="D112"/>
  <c r="E112" s="1"/>
  <c r="D106"/>
  <c r="E106" s="1"/>
  <c r="D104"/>
  <c r="E104" s="1"/>
  <c r="D93"/>
  <c r="E93" s="1"/>
  <c r="D82"/>
  <c r="E82" s="1"/>
  <c r="D71"/>
  <c r="E71" s="1"/>
  <c r="D60"/>
  <c r="E60" s="1"/>
  <c r="D49"/>
  <c r="E49" s="1"/>
  <c r="D38"/>
  <c r="E38" s="1"/>
  <c r="D27"/>
  <c r="E27" s="1"/>
  <c r="D5"/>
  <c r="E5" s="1"/>
  <c r="D16"/>
  <c r="E16" s="1"/>
  <c r="E109"/>
  <c r="D16" i="2"/>
  <c r="D139" s="1"/>
  <c r="E139" s="1"/>
  <c r="E114"/>
  <c r="D4" i="3" l="1"/>
  <c r="D99" s="1"/>
  <c r="D100" s="1"/>
  <c r="E16" i="2"/>
  <c r="G16" i="1"/>
  <c r="D139"/>
  <c r="E139" s="1"/>
</calcChain>
</file>

<file path=xl/sharedStrings.xml><?xml version="1.0" encoding="utf-8"?>
<sst xmlns="http://schemas.openxmlformats.org/spreadsheetml/2006/main" count="756" uniqueCount="75">
  <si>
    <t>Загальний фонд</t>
  </si>
  <si>
    <t>Код</t>
  </si>
  <si>
    <t xml:space="preserve"> Показник</t>
  </si>
  <si>
    <t>Скоригований план на рік</t>
  </si>
  <si>
    <t>010116</t>
  </si>
  <si>
    <t>Органи місцевого самоврядування</t>
  </si>
  <si>
    <t>2111</t>
  </si>
  <si>
    <t>Заробітна плата</t>
  </si>
  <si>
    <t>2120</t>
  </si>
  <si>
    <t>Нарахування на оплату праці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</si>
  <si>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</si>
  <si>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</si>
  <si>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</si>
  <si>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</si>
  <si>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</si>
  <si>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</si>
  <si>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</si>
  <si>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</si>
  <si>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</si>
  <si>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</si>
  <si>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</si>
  <si>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</si>
  <si>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2730</t>
  </si>
  <si>
    <t>Інші виплати населенню</t>
  </si>
  <si>
    <t>2800</t>
  </si>
  <si>
    <t>Інші поточні видатки</t>
  </si>
  <si>
    <t>070101</t>
  </si>
  <si>
    <t>Дошкільні заклади освіти</t>
  </si>
  <si>
    <t>2220</t>
  </si>
  <si>
    <t>Медикаменти та перев`язувальні матеріали</t>
  </si>
  <si>
    <t>2230</t>
  </si>
  <si>
    <t>Продукти харчування</t>
  </si>
  <si>
    <t>090412</t>
  </si>
  <si>
    <t>Інші видатки на соціальний захист населення</t>
  </si>
  <si>
    <t>091106</t>
  </si>
  <si>
    <t>Інші видатки</t>
  </si>
  <si>
    <t>100103</t>
  </si>
  <si>
    <t>Дотація житлово-комунальному господарству</t>
  </si>
  <si>
    <t>2610</t>
  </si>
  <si>
    <t>Субсидії та поточні трансферти підприємствам (установам, організаціям)</t>
  </si>
  <si>
    <t>100202</t>
  </si>
  <si>
    <t>Водопровідно-каналізаційне господарство</t>
  </si>
  <si>
    <t>100203</t>
  </si>
  <si>
    <t>Благоустрій міст, сіл, селищ</t>
  </si>
  <si>
    <t>110204</t>
  </si>
  <si>
    <t>Палаци і будинки культури, клуби та інші заклади клубного типу</t>
  </si>
  <si>
    <t>2275</t>
  </si>
  <si>
    <t>Оплата інших енергоносіїв</t>
  </si>
  <si>
    <t>110502</t>
  </si>
  <si>
    <t>Інші культурно-освітні заклади та заходи</t>
  </si>
  <si>
    <t>2282</t>
  </si>
  <si>
    <t>Окремі заходи по реалізації державних (регіональних) програм, не віднесені до заходів розвитку</t>
  </si>
  <si>
    <t>120201</t>
  </si>
  <si>
    <t>Періодичні видання (газети та журнали)</t>
  </si>
  <si>
    <t>130102</t>
  </si>
  <si>
    <t>Проведення навчально-тренувальних зборів і змагань</t>
  </si>
  <si>
    <t>130112</t>
  </si>
  <si>
    <t>250404</t>
  </si>
  <si>
    <t xml:space="preserve"> </t>
  </si>
  <si>
    <t xml:space="preserve">Усього </t>
  </si>
  <si>
    <t>Н.І.Мусієнко</t>
  </si>
  <si>
    <t>% виконання</t>
  </si>
  <si>
    <t>ДНЗ (дитячий садок) "Лісова казка"</t>
  </si>
  <si>
    <t>ДНЗ "Спадкоємець"</t>
  </si>
  <si>
    <t>ДНЗ (ясла-садок) "Даринка"</t>
  </si>
  <si>
    <t>ДНЗ №4 Берізка</t>
  </si>
  <si>
    <t>ДНЗ ясла-садок "Іскорка"</t>
  </si>
  <si>
    <t>ДНЗ-ЦРД "Джерельце"</t>
  </si>
  <si>
    <t>ДНЗ(ясла-садок)"Казка"</t>
  </si>
  <si>
    <t>Аналіз фінансування установ за 2016 рік</t>
  </si>
  <si>
    <t>Начальник  відділу фінансів, економічного розвитку та торгівлі</t>
  </si>
  <si>
    <t>Профінансовано за звітний період</t>
  </si>
  <si>
    <t>Усього  ДНЗ та БК (субв та МБ)</t>
  </si>
  <si>
    <t>Усього  ДНЗ та БК ( МБ)</t>
  </si>
  <si>
    <t xml:space="preserve">Усього  ДНЗ та БК  (субв) 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</si>
</sst>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3">
    <font>
      <sz val="10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8"/>
      <color indexed="8"/>
      <name val="Times New Roman Cyr"/>
      <charset val="204"/>
    </font>
    <font>
      <sz val="14"/>
      <color indexed="8"/>
      <name val="Times New Roman Cyr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6" applyNumberFormat="0" applyAlignment="0" applyProtection="0"/>
    <xf numFmtId="0" fontId="18" fillId="28" borderId="7" applyNumberFormat="0" applyAlignment="0" applyProtection="0"/>
    <xf numFmtId="0" fontId="19" fillId="28" borderId="6" applyNumberFormat="0" applyAlignment="0" applyProtection="0"/>
    <xf numFmtId="0" fontId="20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29" borderId="12" applyNumberFormat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15" fillId="0" borderId="0"/>
    <xf numFmtId="0" fontId="7" fillId="0" borderId="0"/>
    <xf numFmtId="0" fontId="15" fillId="0" borderId="0"/>
    <xf numFmtId="0" fontId="27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5" fillId="32" borderId="13" applyNumberFormat="0" applyFont="0" applyAlignment="0" applyProtection="0"/>
    <xf numFmtId="0" fontId="29" fillId="0" borderId="14" applyNumberFormat="0" applyFill="0" applyAlignment="0" applyProtection="0"/>
    <xf numFmtId="0" fontId="8" fillId="0" borderId="0"/>
    <xf numFmtId="0" fontId="30" fillId="0" borderId="0" applyNumberFormat="0" applyFill="0" applyBorder="0" applyAlignment="0" applyProtection="0"/>
    <xf numFmtId="0" fontId="31" fillId="33" borderId="0" applyNumberFormat="0" applyBorder="0" applyAlignment="0" applyProtection="0"/>
  </cellStyleXfs>
  <cellXfs count="1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1" fillId="2" borderId="0" xfId="0" applyFont="1" applyFill="1"/>
    <xf numFmtId="164" fontId="6" fillId="2" borderId="1" xfId="36" applyNumberFormat="1" applyFont="1" applyFill="1" applyBorder="1" applyAlignment="1" applyProtection="1">
      <alignment horizontal="right" vertical="center" wrapText="1"/>
      <protection locked="0"/>
    </xf>
    <xf numFmtId="164" fontId="6" fillId="2" borderId="1" xfId="38" applyNumberFormat="1" applyFont="1" applyFill="1" applyBorder="1" applyAlignment="1" applyProtection="1">
      <alignment horizontal="right" vertical="center" wrapText="1"/>
      <protection locked="0"/>
    </xf>
    <xf numFmtId="0" fontId="9" fillId="0" borderId="1" xfId="0" applyFont="1" applyBorder="1" applyAlignment="1">
      <alignment vertical="top" wrapText="1"/>
    </xf>
    <xf numFmtId="0" fontId="9" fillId="0" borderId="1" xfId="0" quotePrefix="1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right" vertical="top" wrapText="1"/>
    </xf>
    <xf numFmtId="10" fontId="9" fillId="0" borderId="1" xfId="0" applyNumberFormat="1" applyFont="1" applyBorder="1" applyAlignment="1">
      <alignment horizontal="right" vertical="top" wrapText="1"/>
    </xf>
    <xf numFmtId="0" fontId="10" fillId="0" borderId="1" xfId="0" quotePrefix="1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2" fontId="10" fillId="0" borderId="1" xfId="0" applyNumberFormat="1" applyFont="1" applyBorder="1" applyAlignment="1">
      <alignment horizontal="right" vertical="top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2" fontId="9" fillId="2" borderId="1" xfId="0" applyNumberFormat="1" applyFont="1" applyFill="1" applyBorder="1" applyAlignment="1">
      <alignment horizontal="right" vertical="top" wrapText="1"/>
    </xf>
    <xf numFmtId="0" fontId="10" fillId="0" borderId="2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9" fillId="0" borderId="1" xfId="0" quotePrefix="1" applyNumberFormat="1" applyFont="1" applyBorder="1" applyAlignment="1">
      <alignment horizontal="left" vertical="top" wrapText="1"/>
    </xf>
    <xf numFmtId="2" fontId="9" fillId="0" borderId="3" xfId="0" applyNumberFormat="1" applyFont="1" applyBorder="1" applyAlignment="1">
      <alignment horizontal="right" vertical="top" wrapText="1"/>
    </xf>
    <xf numFmtId="2" fontId="10" fillId="0" borderId="2" xfId="0" applyNumberFormat="1" applyFont="1" applyBorder="1" applyAlignment="1">
      <alignment horizontal="right" vertical="top" wrapText="1"/>
    </xf>
    <xf numFmtId="10" fontId="9" fillId="0" borderId="4" xfId="0" applyNumberFormat="1" applyFont="1" applyBorder="1" applyAlignment="1">
      <alignment horizontal="right" vertical="top" wrapText="1"/>
    </xf>
    <xf numFmtId="2" fontId="9" fillId="0" borderId="5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Font="1"/>
    <xf numFmtId="0" fontId="0" fillId="2" borderId="0" xfId="0" applyFont="1" applyFill="1"/>
    <xf numFmtId="0" fontId="6" fillId="0" borderId="0" xfId="0" applyFont="1" applyAlignment="1">
      <alignment vertical="center"/>
    </xf>
    <xf numFmtId="16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2" fontId="9" fillId="2" borderId="3" xfId="0" applyNumberFormat="1" applyFont="1" applyFill="1" applyBorder="1" applyAlignment="1">
      <alignment horizontal="right" vertical="top" wrapText="1"/>
    </xf>
    <xf numFmtId="2" fontId="10" fillId="2" borderId="1" xfId="0" applyNumberFormat="1" applyFont="1" applyFill="1" applyBorder="1" applyAlignment="1">
      <alignment horizontal="right" vertical="top" wrapText="1"/>
    </xf>
    <xf numFmtId="2" fontId="0" fillId="2" borderId="0" xfId="0" applyNumberFormat="1" applyFont="1" applyFill="1"/>
    <xf numFmtId="0" fontId="9" fillId="2" borderId="1" xfId="0" applyFont="1" applyFill="1" applyBorder="1" applyAlignment="1">
      <alignment vertical="top" wrapText="1"/>
    </xf>
    <xf numFmtId="10" fontId="9" fillId="2" borderId="1" xfId="0" applyNumberFormat="1" applyFont="1" applyFill="1" applyBorder="1" applyAlignment="1">
      <alignment horizontal="right" vertical="top" wrapText="1"/>
    </xf>
    <xf numFmtId="0" fontId="10" fillId="2" borderId="1" xfId="0" quotePrefix="1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2" fontId="11" fillId="0" borderId="1" xfId="0" applyNumberFormat="1" applyFont="1" applyBorder="1" applyAlignment="1">
      <alignment horizontal="right" vertical="top" wrapText="1"/>
    </xf>
    <xf numFmtId="2" fontId="11" fillId="2" borderId="1" xfId="0" applyNumberFormat="1" applyFont="1" applyFill="1" applyBorder="1" applyAlignment="1">
      <alignment horizontal="right" vertical="top" wrapText="1"/>
    </xf>
    <xf numFmtId="10" fontId="11" fillId="0" borderId="1" xfId="0" applyNumberFormat="1" applyFont="1" applyBorder="1" applyAlignment="1">
      <alignment horizontal="right" vertical="top" wrapText="1"/>
    </xf>
    <xf numFmtId="0" fontId="12" fillId="0" borderId="0" xfId="0" applyFont="1"/>
    <xf numFmtId="0" fontId="13" fillId="0" borderId="1" xfId="0" quotePrefix="1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1" fillId="2" borderId="1" xfId="0" quotePrefix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vertical="top" wrapText="1"/>
    </xf>
    <xf numFmtId="10" fontId="11" fillId="2" borderId="1" xfId="0" applyNumberFormat="1" applyFont="1" applyFill="1" applyBorder="1" applyAlignment="1">
      <alignment horizontal="right" vertical="top" wrapText="1"/>
    </xf>
    <xf numFmtId="0" fontId="12" fillId="2" borderId="0" xfId="0" applyFont="1" applyFill="1"/>
    <xf numFmtId="2" fontId="12" fillId="2" borderId="0" xfId="0" applyNumberFormat="1" applyFont="1" applyFill="1"/>
    <xf numFmtId="0" fontId="13" fillId="2" borderId="1" xfId="0" quotePrefix="1" applyNumberFormat="1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vertical="top" wrapText="1"/>
    </xf>
    <xf numFmtId="2" fontId="13" fillId="2" borderId="1" xfId="0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vertical="top" wrapText="1"/>
    </xf>
    <xf numFmtId="2" fontId="11" fillId="2" borderId="3" xfId="0" applyNumberFormat="1" applyFont="1" applyFill="1" applyBorder="1" applyAlignment="1">
      <alignment horizontal="right" vertical="top" wrapText="1"/>
    </xf>
    <xf numFmtId="0" fontId="14" fillId="2" borderId="0" xfId="0" applyFont="1" applyFill="1"/>
    <xf numFmtId="0" fontId="13" fillId="0" borderId="2" xfId="0" applyFont="1" applyBorder="1" applyAlignment="1">
      <alignment vertical="top" wrapText="1"/>
    </xf>
    <xf numFmtId="2" fontId="13" fillId="0" borderId="2" xfId="0" applyNumberFormat="1" applyFont="1" applyBorder="1" applyAlignment="1">
      <alignment horizontal="right" vertical="top" wrapText="1"/>
    </xf>
    <xf numFmtId="164" fontId="13" fillId="2" borderId="1" xfId="0" applyNumberFormat="1" applyFont="1" applyFill="1" applyBorder="1" applyAlignment="1" applyProtection="1">
      <alignment horizontal="right" vertical="center" wrapText="1"/>
      <protection locked="0"/>
    </xf>
    <xf numFmtId="10" fontId="11" fillId="0" borderId="4" xfId="0" applyNumberFormat="1" applyFont="1" applyBorder="1" applyAlignment="1">
      <alignment horizontal="right" vertical="top" wrapText="1"/>
    </xf>
    <xf numFmtId="0" fontId="11" fillId="0" borderId="0" xfId="0" applyFont="1" applyAlignment="1">
      <alignment vertical="top" wrapText="1"/>
    </xf>
    <xf numFmtId="2" fontId="11" fillId="0" borderId="5" xfId="0" applyNumberFormat="1" applyFont="1" applyBorder="1" applyAlignment="1">
      <alignment horizontal="right" vertical="top" wrapText="1"/>
    </xf>
    <xf numFmtId="0" fontId="14" fillId="0" borderId="0" xfId="0" applyFont="1"/>
    <xf numFmtId="0" fontId="11" fillId="0" borderId="1" xfId="0" quotePrefix="1" applyNumberFormat="1" applyFont="1" applyBorder="1" applyAlignment="1">
      <alignment horizontal="left" vertical="top" wrapText="1"/>
    </xf>
    <xf numFmtId="2" fontId="11" fillId="0" borderId="3" xfId="0" applyNumberFormat="1" applyFont="1" applyBorder="1" applyAlignment="1">
      <alignment horizontal="right" vertical="top" wrapText="1"/>
    </xf>
    <xf numFmtId="164" fontId="13" fillId="2" borderId="1" xfId="38" applyNumberFormat="1" applyFont="1" applyFill="1" applyBorder="1" applyAlignment="1" applyProtection="1">
      <alignment horizontal="right" vertical="center" wrapText="1"/>
      <protection locked="0"/>
    </xf>
    <xf numFmtId="164" fontId="13" fillId="2" borderId="1" xfId="36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>
      <alignment horizontal="left" vertical="top" wrapText="1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vertical="top" wrapText="1"/>
    </xf>
    <xf numFmtId="0" fontId="6" fillId="2" borderId="1" xfId="0" quotePrefix="1" applyNumberFormat="1" applyFont="1" applyFill="1" applyBorder="1" applyAlignment="1">
      <alignment horizontal="left" vertical="top" wrapText="1"/>
    </xf>
    <xf numFmtId="0" fontId="6" fillId="0" borderId="1" xfId="0" quotePrefix="1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32" fillId="0" borderId="0" xfId="0" applyFont="1"/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vertical="top" wrapText="1"/>
    </xf>
    <xf numFmtId="0" fontId="6" fillId="0" borderId="3" xfId="0" quotePrefix="1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0" fillId="0" borderId="0" xfId="0" applyAlignment="1">
      <alignment horizontal="center"/>
    </xf>
    <xf numFmtId="2" fontId="11" fillId="2" borderId="1" xfId="0" applyNumberFormat="1" applyFont="1" applyFill="1" applyBorder="1" applyAlignment="1">
      <alignment horizontal="center" vertical="top" wrapText="1"/>
    </xf>
    <xf numFmtId="2" fontId="6" fillId="2" borderId="1" xfId="0" applyNumberFormat="1" applyFont="1" applyFill="1" applyBorder="1" applyAlignment="1">
      <alignment horizontal="center" vertical="top" wrapText="1"/>
    </xf>
    <xf numFmtId="2" fontId="9" fillId="2" borderId="1" xfId="0" applyNumberFormat="1" applyFont="1" applyFill="1" applyBorder="1" applyAlignment="1">
      <alignment horizontal="center" vertical="top" wrapText="1"/>
    </xf>
    <xf numFmtId="2" fontId="9" fillId="2" borderId="3" xfId="0" applyNumberFormat="1" applyFont="1" applyFill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top" wrapText="1"/>
    </xf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2" fontId="11" fillId="0" borderId="3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top" wrapText="1"/>
    </xf>
    <xf numFmtId="164" fontId="6" fillId="2" borderId="1" xfId="38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36" applyNumberFormat="1" applyFont="1" applyFill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>
      <alignment horizontal="center" vertical="top" wrapText="1"/>
    </xf>
    <xf numFmtId="164" fontId="6" fillId="2" borderId="3" xfId="36" applyNumberFormat="1" applyFont="1" applyFill="1" applyBorder="1" applyAlignment="1" applyProtection="1">
      <alignment horizontal="center" vertical="center" wrapText="1"/>
      <protection locked="0"/>
    </xf>
    <xf numFmtId="2" fontId="4" fillId="0" borderId="17" xfId="0" applyNumberFormat="1" applyFont="1" applyBorder="1" applyAlignment="1">
      <alignment horizontal="center" vertical="top" wrapText="1"/>
    </xf>
    <xf numFmtId="2" fontId="4" fillId="0" borderId="18" xfId="0" applyNumberFormat="1" applyFont="1" applyBorder="1" applyAlignment="1">
      <alignment horizontal="center" vertical="top" wrapText="1"/>
    </xf>
  </cellXfs>
  <cellStyles count="4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 2" xfId="32"/>
    <cellStyle name="Контрольная ячейка 2" xfId="33"/>
    <cellStyle name="Название" xfId="34" builtinId="15" customBuiltin="1"/>
    <cellStyle name="Нейтральный 2" xfId="35"/>
    <cellStyle name="Обычный" xfId="0" builtinId="0"/>
    <cellStyle name="Обычный 2" xfId="36"/>
    <cellStyle name="Обычный 3" xfId="37"/>
    <cellStyle name="Обычный 4" xfId="38"/>
    <cellStyle name="Плохой 2" xfId="39"/>
    <cellStyle name="Пояснение 2" xfId="40"/>
    <cellStyle name="Примечание 2" xfId="41"/>
    <cellStyle name="Связанная ячейка 2" xfId="42"/>
    <cellStyle name="Стиль 1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G141"/>
  <sheetViews>
    <sheetView showGridLines="0" topLeftCell="A127" workbookViewId="0">
      <selection activeCell="C139" sqref="C139"/>
    </sheetView>
  </sheetViews>
  <sheetFormatPr defaultRowHeight="12.75"/>
  <cols>
    <col min="1" max="1" width="9.28515625" customWidth="1"/>
    <col min="2" max="2" width="43.7109375" customWidth="1"/>
    <col min="3" max="3" width="17" customWidth="1"/>
    <col min="4" max="4" width="18" customWidth="1"/>
    <col min="5" max="5" width="12.42578125" customWidth="1"/>
    <col min="7" max="7" width="11.42578125" bestFit="1" customWidth="1"/>
  </cols>
  <sheetData>
    <row r="1" spans="1:7" ht="18" customHeight="1"/>
    <row r="2" spans="1:7" ht="24" customHeight="1">
      <c r="A2" s="72" t="s">
        <v>69</v>
      </c>
      <c r="B2" s="72"/>
      <c r="C2" s="72"/>
      <c r="D2" s="72"/>
      <c r="E2" s="72"/>
    </row>
    <row r="3" spans="1:7" ht="24" customHeight="1">
      <c r="A3" s="73" t="s">
        <v>0</v>
      </c>
      <c r="B3" s="73"/>
      <c r="C3" s="73"/>
      <c r="D3" s="73"/>
      <c r="E3" s="73"/>
    </row>
    <row r="4" spans="1:7" ht="29.25" customHeight="1">
      <c r="A4" s="25" t="s">
        <v>1</v>
      </c>
      <c r="B4" s="26" t="s">
        <v>2</v>
      </c>
      <c r="C4" s="25" t="s">
        <v>3</v>
      </c>
      <c r="D4" s="1" t="s">
        <v>71</v>
      </c>
      <c r="E4" s="25" t="s">
        <v>61</v>
      </c>
    </row>
    <row r="5" spans="1:7" ht="24" customHeight="1">
      <c r="A5" s="8" t="s">
        <v>4</v>
      </c>
      <c r="B5" s="7" t="s">
        <v>5</v>
      </c>
      <c r="C5" s="9">
        <v>9731564</v>
      </c>
      <c r="D5" s="16">
        <f>D6+D7+D8+D9+D10+D11+D12+D13+D14+D15</f>
        <v>8489665.8999999985</v>
      </c>
      <c r="E5" s="10">
        <f>D5/C5</f>
        <v>0.87238453140728445</v>
      </c>
      <c r="F5" s="27"/>
      <c r="G5" s="27"/>
    </row>
    <row r="6" spans="1:7" ht="12" customHeight="1">
      <c r="A6" s="11" t="s">
        <v>6</v>
      </c>
      <c r="B6" s="12" t="s">
        <v>7</v>
      </c>
      <c r="C6" s="13">
        <v>6101633</v>
      </c>
      <c r="D6" s="13">
        <v>5567068.6799999997</v>
      </c>
      <c r="E6" s="10">
        <f t="shared" ref="E6:E69" si="0">D6/C6</f>
        <v>0.91238995855699612</v>
      </c>
      <c r="F6" s="27"/>
      <c r="G6" s="27"/>
    </row>
    <row r="7" spans="1:7" ht="12" customHeight="1">
      <c r="A7" s="11" t="s">
        <v>8</v>
      </c>
      <c r="B7" s="12" t="s">
        <v>9</v>
      </c>
      <c r="C7" s="13">
        <v>1405962</v>
      </c>
      <c r="D7" s="13">
        <v>1204758.1499999999</v>
      </c>
      <c r="E7" s="10">
        <f t="shared" si="0"/>
        <v>0.8568923982298241</v>
      </c>
      <c r="F7" s="27"/>
      <c r="G7" s="27"/>
    </row>
    <row r="8" spans="1:7">
      <c r="A8" s="11" t="s">
        <v>10</v>
      </c>
      <c r="B8" s="12" t="s">
        <v>11</v>
      </c>
      <c r="C8" s="13">
        <v>718553</v>
      </c>
      <c r="D8" s="13">
        <v>544886.17000000004</v>
      </c>
      <c r="E8" s="10">
        <f t="shared" si="0"/>
        <v>0.75831034036459388</v>
      </c>
      <c r="F8" s="27"/>
      <c r="G8" s="27"/>
    </row>
    <row r="9" spans="1:7" ht="12.75" customHeight="1">
      <c r="A9" s="11" t="s">
        <v>12</v>
      </c>
      <c r="B9" s="12" t="s">
        <v>13</v>
      </c>
      <c r="C9" s="13">
        <v>645416</v>
      </c>
      <c r="D9" s="13">
        <v>546736.97</v>
      </c>
      <c r="E9" s="10">
        <f t="shared" si="0"/>
        <v>0.84710786531477367</v>
      </c>
      <c r="F9" s="27"/>
      <c r="G9" s="27"/>
    </row>
    <row r="10" spans="1:7" ht="12.75" customHeight="1">
      <c r="A10" s="11" t="s">
        <v>14</v>
      </c>
      <c r="B10" s="12" t="s">
        <v>15</v>
      </c>
      <c r="C10" s="13">
        <v>2000</v>
      </c>
      <c r="D10" s="13">
        <v>0</v>
      </c>
      <c r="E10" s="10"/>
      <c r="F10" s="27"/>
      <c r="G10" s="27"/>
    </row>
    <row r="11" spans="1:7">
      <c r="A11" s="11" t="s">
        <v>16</v>
      </c>
      <c r="B11" s="12" t="s">
        <v>17</v>
      </c>
      <c r="C11" s="13">
        <v>4500</v>
      </c>
      <c r="D11" s="13">
        <v>2320</v>
      </c>
      <c r="E11" s="10">
        <f t="shared" si="0"/>
        <v>0.51555555555555554</v>
      </c>
      <c r="F11" s="27"/>
      <c r="G11" s="27"/>
    </row>
    <row r="12" spans="1:7" ht="12" customHeight="1">
      <c r="A12" s="11" t="s">
        <v>18</v>
      </c>
      <c r="B12" s="12" t="s">
        <v>19</v>
      </c>
      <c r="C12" s="13">
        <v>400000</v>
      </c>
      <c r="D12" s="13">
        <v>389600</v>
      </c>
      <c r="E12" s="10">
        <f t="shared" si="0"/>
        <v>0.97399999999999998</v>
      </c>
      <c r="F12" s="27"/>
      <c r="G12" s="27"/>
    </row>
    <row r="13" spans="1:7" ht="12" customHeight="1">
      <c r="A13" s="11" t="s">
        <v>20</v>
      </c>
      <c r="B13" s="12" t="s">
        <v>21</v>
      </c>
      <c r="C13" s="13">
        <v>410000</v>
      </c>
      <c r="D13" s="13">
        <v>211667.39</v>
      </c>
      <c r="E13" s="10">
        <f t="shared" si="0"/>
        <v>0.5162619268292683</v>
      </c>
      <c r="F13" s="27"/>
      <c r="G13" s="27"/>
    </row>
    <row r="14" spans="1:7" ht="11.25" customHeight="1">
      <c r="A14" s="11" t="s">
        <v>22</v>
      </c>
      <c r="B14" s="12" t="s">
        <v>23</v>
      </c>
      <c r="C14" s="13">
        <v>3750</v>
      </c>
      <c r="D14" s="13">
        <v>3750</v>
      </c>
      <c r="E14" s="10">
        <f t="shared" si="0"/>
        <v>1</v>
      </c>
      <c r="F14" s="27"/>
      <c r="G14" s="27"/>
    </row>
    <row r="15" spans="1:7" ht="12.75" customHeight="1">
      <c r="A15" s="11" t="s">
        <v>24</v>
      </c>
      <c r="B15" s="12" t="s">
        <v>25</v>
      </c>
      <c r="C15" s="13">
        <v>39750</v>
      </c>
      <c r="D15" s="13">
        <v>18878.54</v>
      </c>
      <c r="E15" s="10">
        <f t="shared" si="0"/>
        <v>0.47493182389937111</v>
      </c>
      <c r="F15" s="27"/>
      <c r="G15" s="27"/>
    </row>
    <row r="16" spans="1:7" s="3" customFormat="1" ht="22.5" customHeight="1">
      <c r="A16" s="14" t="s">
        <v>26</v>
      </c>
      <c r="B16" s="34" t="s">
        <v>27</v>
      </c>
      <c r="C16" s="16">
        <v>24489811</v>
      </c>
      <c r="D16" s="16">
        <f>D17+D18+D19+D20+D21+D22+D23+D24+D25+D26</f>
        <v>23091119.329999994</v>
      </c>
      <c r="E16" s="35">
        <f t="shared" si="0"/>
        <v>0.94288679198055037</v>
      </c>
      <c r="F16" s="28"/>
      <c r="G16" s="33">
        <f>D16+D115</f>
        <v>24367985.969999995</v>
      </c>
    </row>
    <row r="17" spans="1:7" s="3" customFormat="1" ht="12" customHeight="1">
      <c r="A17" s="36" t="s">
        <v>6</v>
      </c>
      <c r="B17" s="37" t="s">
        <v>7</v>
      </c>
      <c r="C17" s="32">
        <v>13768817</v>
      </c>
      <c r="D17" s="32">
        <f>D28+D39+D50+D61+D72+D83+D94</f>
        <v>13262491.879999999</v>
      </c>
      <c r="E17" s="35">
        <f t="shared" si="0"/>
        <v>0.96322667953245356</v>
      </c>
      <c r="F17" s="28"/>
      <c r="G17" s="28"/>
    </row>
    <row r="18" spans="1:7" s="3" customFormat="1" ht="12" customHeight="1">
      <c r="A18" s="36" t="s">
        <v>8</v>
      </c>
      <c r="B18" s="37" t="s">
        <v>9</v>
      </c>
      <c r="C18" s="32">
        <v>3105201</v>
      </c>
      <c r="D18" s="32">
        <f t="shared" ref="D18:D26" si="1">D29+D40+D51+D62+D73+D84+D95</f>
        <v>2961932.57</v>
      </c>
      <c r="E18" s="35">
        <f t="shared" si="0"/>
        <v>0.95386178543675593</v>
      </c>
      <c r="F18" s="28"/>
      <c r="G18" s="28"/>
    </row>
    <row r="19" spans="1:7" s="3" customFormat="1">
      <c r="A19" s="36" t="s">
        <v>10</v>
      </c>
      <c r="B19" s="37" t="s">
        <v>11</v>
      </c>
      <c r="C19" s="32">
        <v>452488</v>
      </c>
      <c r="D19" s="32">
        <f t="shared" si="1"/>
        <v>413442.1</v>
      </c>
      <c r="E19" s="35">
        <f t="shared" si="0"/>
        <v>0.91370842983681333</v>
      </c>
      <c r="F19" s="28"/>
      <c r="G19" s="28"/>
    </row>
    <row r="20" spans="1:7" s="3" customFormat="1">
      <c r="A20" s="36" t="s">
        <v>28</v>
      </c>
      <c r="B20" s="37" t="s">
        <v>29</v>
      </c>
      <c r="C20" s="32">
        <v>16500</v>
      </c>
      <c r="D20" s="32">
        <f t="shared" si="1"/>
        <v>16498.59</v>
      </c>
      <c r="E20" s="35">
        <f t="shared" si="0"/>
        <v>0.9999145454545455</v>
      </c>
      <c r="F20" s="28"/>
      <c r="G20" s="28"/>
    </row>
    <row r="21" spans="1:7" s="3" customFormat="1" ht="12" customHeight="1">
      <c r="A21" s="36" t="s">
        <v>30</v>
      </c>
      <c r="B21" s="37" t="s">
        <v>31</v>
      </c>
      <c r="C21" s="32">
        <v>2872520</v>
      </c>
      <c r="D21" s="32">
        <f t="shared" si="1"/>
        <v>2509221.25</v>
      </c>
      <c r="E21" s="35">
        <f t="shared" si="0"/>
        <v>0.87352611992257667</v>
      </c>
      <c r="F21" s="28"/>
      <c r="G21" s="28"/>
    </row>
    <row r="22" spans="1:7" s="3" customFormat="1" ht="12" customHeight="1">
      <c r="A22" s="36" t="s">
        <v>12</v>
      </c>
      <c r="B22" s="37" t="s">
        <v>13</v>
      </c>
      <c r="C22" s="32">
        <v>737911</v>
      </c>
      <c r="D22" s="32">
        <f t="shared" si="1"/>
        <v>577236.64999999991</v>
      </c>
      <c r="E22" s="35">
        <f t="shared" si="0"/>
        <v>0.78225781970996489</v>
      </c>
      <c r="F22" s="28"/>
      <c r="G22" s="28"/>
    </row>
    <row r="23" spans="1:7" s="3" customFormat="1" ht="12" customHeight="1">
      <c r="A23" s="36" t="s">
        <v>14</v>
      </c>
      <c r="B23" s="37" t="s">
        <v>15</v>
      </c>
      <c r="C23" s="32">
        <v>16000</v>
      </c>
      <c r="D23" s="32">
        <f t="shared" si="1"/>
        <v>2922.04</v>
      </c>
      <c r="E23" s="35">
        <f t="shared" si="0"/>
        <v>0.1826275</v>
      </c>
      <c r="F23" s="28"/>
      <c r="G23" s="28"/>
    </row>
    <row r="24" spans="1:7" s="3" customFormat="1">
      <c r="A24" s="36" t="s">
        <v>16</v>
      </c>
      <c r="B24" s="37" t="s">
        <v>17</v>
      </c>
      <c r="C24" s="32">
        <v>157190</v>
      </c>
      <c r="D24" s="32">
        <f t="shared" si="1"/>
        <v>135423.31</v>
      </c>
      <c r="E24" s="35">
        <f t="shared" si="0"/>
        <v>0.86152624212736173</v>
      </c>
      <c r="F24" s="28"/>
      <c r="G24" s="28"/>
    </row>
    <row r="25" spans="1:7" s="3" customFormat="1" ht="12" customHeight="1">
      <c r="A25" s="36" t="s">
        <v>18</v>
      </c>
      <c r="B25" s="37" t="s">
        <v>19</v>
      </c>
      <c r="C25" s="32">
        <v>802600</v>
      </c>
      <c r="D25" s="32">
        <f t="shared" si="1"/>
        <v>748007.4</v>
      </c>
      <c r="E25" s="35">
        <f t="shared" si="0"/>
        <v>0.93198031397956649</v>
      </c>
      <c r="F25" s="28"/>
      <c r="G25" s="28"/>
    </row>
    <row r="26" spans="1:7" s="3" customFormat="1" ht="12" customHeight="1">
      <c r="A26" s="36" t="s">
        <v>20</v>
      </c>
      <c r="B26" s="37" t="s">
        <v>21</v>
      </c>
      <c r="C26" s="32">
        <v>2560584</v>
      </c>
      <c r="D26" s="32">
        <f t="shared" si="1"/>
        <v>2463943.54</v>
      </c>
      <c r="E26" s="35">
        <f t="shared" si="0"/>
        <v>0.96225843010813161</v>
      </c>
      <c r="F26" s="28"/>
      <c r="G26" s="28"/>
    </row>
    <row r="27" spans="1:7" s="4" customFormat="1" ht="24" customHeight="1">
      <c r="A27" s="14" t="s">
        <v>26</v>
      </c>
      <c r="B27" s="15" t="s">
        <v>62</v>
      </c>
      <c r="C27" s="16">
        <v>1399762</v>
      </c>
      <c r="D27" s="31">
        <f>D28+D29+D30+D31+D32+D33+D34+D35+D36+D37</f>
        <v>1265489.1099999999</v>
      </c>
      <c r="E27" s="10">
        <f t="shared" si="0"/>
        <v>0.90407448551968106</v>
      </c>
    </row>
    <row r="28" spans="1:7" ht="12" customHeight="1">
      <c r="A28" s="11" t="s">
        <v>6</v>
      </c>
      <c r="B28" s="17" t="s">
        <v>7</v>
      </c>
      <c r="C28" s="21">
        <v>795734</v>
      </c>
      <c r="D28" s="30">
        <v>732189.04</v>
      </c>
      <c r="E28" s="22">
        <f t="shared" si="0"/>
        <v>0.92014296234671389</v>
      </c>
      <c r="F28" s="27"/>
      <c r="G28" s="27"/>
    </row>
    <row r="29" spans="1:7" ht="12" customHeight="1">
      <c r="A29" s="11" t="s">
        <v>8</v>
      </c>
      <c r="B29" s="17" t="s">
        <v>9</v>
      </c>
      <c r="C29" s="21">
        <v>185000</v>
      </c>
      <c r="D29" s="30">
        <v>167070.66</v>
      </c>
      <c r="E29" s="22">
        <f t="shared" si="0"/>
        <v>0.90308464864864868</v>
      </c>
      <c r="F29" s="27"/>
      <c r="G29" s="27"/>
    </row>
    <row r="30" spans="1:7" ht="12" customHeight="1">
      <c r="A30" s="11" t="s">
        <v>10</v>
      </c>
      <c r="B30" s="17" t="s">
        <v>11</v>
      </c>
      <c r="C30" s="21">
        <v>25220</v>
      </c>
      <c r="D30" s="30">
        <v>21491.24</v>
      </c>
      <c r="E30" s="22">
        <f t="shared" si="0"/>
        <v>0.85215067406819989</v>
      </c>
      <c r="F30" s="27"/>
      <c r="G30" s="27"/>
    </row>
    <row r="31" spans="1:7" ht="12" customHeight="1">
      <c r="A31" s="11" t="s">
        <v>28</v>
      </c>
      <c r="B31" s="17" t="s">
        <v>29</v>
      </c>
      <c r="C31" s="21">
        <v>2000</v>
      </c>
      <c r="D31" s="30">
        <v>2000</v>
      </c>
      <c r="E31" s="22">
        <f t="shared" si="0"/>
        <v>1</v>
      </c>
      <c r="F31" s="27"/>
      <c r="G31" s="27"/>
    </row>
    <row r="32" spans="1:7" ht="12" customHeight="1">
      <c r="A32" s="11" t="s">
        <v>30</v>
      </c>
      <c r="B32" s="17" t="s">
        <v>31</v>
      </c>
      <c r="C32" s="21">
        <v>151270</v>
      </c>
      <c r="D32" s="30">
        <v>137595.63</v>
      </c>
      <c r="E32" s="22">
        <f t="shared" si="0"/>
        <v>0.90960289548489459</v>
      </c>
      <c r="F32" s="27"/>
      <c r="G32" s="27"/>
    </row>
    <row r="33" spans="1:7" ht="12" customHeight="1">
      <c r="A33" s="11" t="s">
        <v>12</v>
      </c>
      <c r="B33" s="17" t="s">
        <v>13</v>
      </c>
      <c r="C33" s="21">
        <v>57638</v>
      </c>
      <c r="D33" s="30">
        <v>33724.18</v>
      </c>
      <c r="E33" s="22">
        <f t="shared" si="0"/>
        <v>0.58510323050765123</v>
      </c>
      <c r="F33" s="27"/>
      <c r="G33" s="27"/>
    </row>
    <row r="34" spans="1:7" ht="12" customHeight="1">
      <c r="A34" s="11" t="s">
        <v>14</v>
      </c>
      <c r="B34" s="17" t="s">
        <v>15</v>
      </c>
      <c r="C34" s="21">
        <v>3000</v>
      </c>
      <c r="D34" s="30">
        <v>412.01</v>
      </c>
      <c r="E34" s="22">
        <f t="shared" si="0"/>
        <v>0.13733666666666666</v>
      </c>
      <c r="F34" s="27"/>
      <c r="G34" s="27"/>
    </row>
    <row r="35" spans="1:7" ht="12" customHeight="1">
      <c r="A35" s="11" t="s">
        <v>16</v>
      </c>
      <c r="B35" s="17" t="s">
        <v>17</v>
      </c>
      <c r="C35" s="21">
        <v>3700</v>
      </c>
      <c r="D35" s="30">
        <v>3698.14</v>
      </c>
      <c r="E35" s="22">
        <f t="shared" si="0"/>
        <v>0.9994972972972973</v>
      </c>
      <c r="F35" s="27"/>
      <c r="G35" s="27"/>
    </row>
    <row r="36" spans="1:7" ht="12" customHeight="1">
      <c r="A36" s="11" t="s">
        <v>18</v>
      </c>
      <c r="B36" s="17" t="s">
        <v>19</v>
      </c>
      <c r="C36" s="21">
        <v>24000</v>
      </c>
      <c r="D36" s="30">
        <v>21920.65</v>
      </c>
      <c r="E36" s="22">
        <f t="shared" si="0"/>
        <v>0.91336041666666667</v>
      </c>
      <c r="F36" s="27"/>
      <c r="G36" s="27"/>
    </row>
    <row r="37" spans="1:7" ht="12" customHeight="1">
      <c r="A37" s="11" t="s">
        <v>20</v>
      </c>
      <c r="B37" s="17" t="s">
        <v>21</v>
      </c>
      <c r="C37" s="21">
        <v>152200</v>
      </c>
      <c r="D37" s="30">
        <v>145387.56</v>
      </c>
      <c r="E37" s="22">
        <f t="shared" si="0"/>
        <v>0.95524021024967143</v>
      </c>
      <c r="F37" s="27"/>
      <c r="G37" s="27"/>
    </row>
    <row r="38" spans="1:7" s="2" customFormat="1" ht="24" customHeight="1">
      <c r="A38" s="8" t="s">
        <v>26</v>
      </c>
      <c r="B38" s="18" t="s">
        <v>63</v>
      </c>
      <c r="C38" s="9">
        <v>5419294</v>
      </c>
      <c r="D38" s="23">
        <f>D39+D40+D41+D42+D43+D44+D45+D46+D47+D48</f>
        <v>5258725.4999999991</v>
      </c>
      <c r="E38" s="10">
        <f t="shared" si="0"/>
        <v>0.97037095606918522</v>
      </c>
    </row>
    <row r="39" spans="1:7" ht="12.75" customHeight="1">
      <c r="A39" s="11" t="s">
        <v>6</v>
      </c>
      <c r="B39" s="17" t="s">
        <v>7</v>
      </c>
      <c r="C39" s="13">
        <v>3103000</v>
      </c>
      <c r="D39" s="13">
        <v>3102821.58</v>
      </c>
      <c r="E39" s="10">
        <f t="shared" si="0"/>
        <v>0.99994250080567193</v>
      </c>
      <c r="F39" s="27"/>
      <c r="G39" s="27"/>
    </row>
    <row r="40" spans="1:7" ht="12" customHeight="1">
      <c r="A40" s="11" t="s">
        <v>8</v>
      </c>
      <c r="B40" s="17" t="s">
        <v>9</v>
      </c>
      <c r="C40" s="13">
        <v>700000</v>
      </c>
      <c r="D40" s="13">
        <v>691699.69</v>
      </c>
      <c r="E40" s="10">
        <f t="shared" si="0"/>
        <v>0.98814241428571425</v>
      </c>
      <c r="F40" s="27"/>
      <c r="G40" s="27"/>
    </row>
    <row r="41" spans="1:7" ht="12" customHeight="1">
      <c r="A41" s="11" t="s">
        <v>10</v>
      </c>
      <c r="B41" s="17" t="s">
        <v>11</v>
      </c>
      <c r="C41" s="13">
        <v>38000</v>
      </c>
      <c r="D41" s="13">
        <v>37800</v>
      </c>
      <c r="E41" s="10">
        <f t="shared" si="0"/>
        <v>0.99473684210526314</v>
      </c>
      <c r="F41" s="27"/>
      <c r="G41" s="27"/>
    </row>
    <row r="42" spans="1:7" ht="12" customHeight="1">
      <c r="A42" s="11" t="s">
        <v>28</v>
      </c>
      <c r="B42" s="17" t="s">
        <v>29</v>
      </c>
      <c r="C42" s="13">
        <v>2000</v>
      </c>
      <c r="D42" s="13">
        <v>1999.67</v>
      </c>
      <c r="E42" s="10">
        <f t="shared" si="0"/>
        <v>0.99983500000000003</v>
      </c>
      <c r="F42" s="27"/>
      <c r="G42" s="27"/>
    </row>
    <row r="43" spans="1:7" ht="12" customHeight="1">
      <c r="A43" s="11" t="s">
        <v>30</v>
      </c>
      <c r="B43" s="17" t="s">
        <v>31</v>
      </c>
      <c r="C43" s="13">
        <v>726110</v>
      </c>
      <c r="D43" s="13">
        <v>609718.67000000004</v>
      </c>
      <c r="E43" s="10">
        <f t="shared" si="0"/>
        <v>0.83970565065899117</v>
      </c>
      <c r="F43" s="27"/>
      <c r="G43" s="27"/>
    </row>
    <row r="44" spans="1:7" ht="12" customHeight="1">
      <c r="A44" s="11" t="s">
        <v>12</v>
      </c>
      <c r="B44" s="17" t="s">
        <v>13</v>
      </c>
      <c r="C44" s="13">
        <v>103984</v>
      </c>
      <c r="D44" s="13">
        <v>89458.64</v>
      </c>
      <c r="E44" s="10">
        <f t="shared" si="0"/>
        <v>0.86031158639790739</v>
      </c>
      <c r="F44" s="27"/>
      <c r="G44" s="27"/>
    </row>
    <row r="45" spans="1:7" ht="12" customHeight="1">
      <c r="A45" s="11" t="s">
        <v>14</v>
      </c>
      <c r="B45" s="17" t="s">
        <v>15</v>
      </c>
      <c r="C45" s="13">
        <v>1500</v>
      </c>
      <c r="D45" s="13">
        <v>880</v>
      </c>
      <c r="E45" s="10">
        <f t="shared" si="0"/>
        <v>0.58666666666666667</v>
      </c>
      <c r="F45" s="27"/>
      <c r="G45" s="27"/>
    </row>
    <row r="46" spans="1:7" ht="12" customHeight="1">
      <c r="A46" s="11" t="s">
        <v>16</v>
      </c>
      <c r="B46" s="17" t="s">
        <v>17</v>
      </c>
      <c r="C46" s="13">
        <v>42500</v>
      </c>
      <c r="D46" s="13">
        <v>40525.64</v>
      </c>
      <c r="E46" s="10">
        <f t="shared" si="0"/>
        <v>0.95354447058823533</v>
      </c>
      <c r="F46" s="27"/>
      <c r="G46" s="27"/>
    </row>
    <row r="47" spans="1:7" ht="12" customHeight="1">
      <c r="A47" s="11" t="s">
        <v>18</v>
      </c>
      <c r="B47" s="17" t="s">
        <v>19</v>
      </c>
      <c r="C47" s="13">
        <v>172200</v>
      </c>
      <c r="D47" s="13">
        <v>156325.18</v>
      </c>
      <c r="E47" s="10">
        <f t="shared" si="0"/>
        <v>0.90781173054587683</v>
      </c>
      <c r="F47" s="27"/>
      <c r="G47" s="27"/>
    </row>
    <row r="48" spans="1:7" ht="12" customHeight="1">
      <c r="A48" s="11" t="s">
        <v>20</v>
      </c>
      <c r="B48" s="17" t="s">
        <v>21</v>
      </c>
      <c r="C48" s="13">
        <v>530000</v>
      </c>
      <c r="D48" s="13">
        <v>527496.43000000005</v>
      </c>
      <c r="E48" s="10">
        <f t="shared" si="0"/>
        <v>0.99527628301886806</v>
      </c>
      <c r="F48" s="27"/>
      <c r="G48" s="27"/>
    </row>
    <row r="49" spans="1:7" s="2" customFormat="1" ht="23.25" customHeight="1">
      <c r="A49" s="8" t="s">
        <v>26</v>
      </c>
      <c r="B49" s="18" t="s">
        <v>64</v>
      </c>
      <c r="C49" s="9">
        <v>2813975</v>
      </c>
      <c r="D49" s="9">
        <f>D50+D51+D52+D53+D54+D55+D56+D57+D58+D59</f>
        <v>2813580.75</v>
      </c>
      <c r="E49" s="10">
        <f t="shared" si="0"/>
        <v>0.99985989569914446</v>
      </c>
    </row>
    <row r="50" spans="1:7" ht="12" customHeight="1">
      <c r="A50" s="11" t="s">
        <v>6</v>
      </c>
      <c r="B50" s="17" t="s">
        <v>7</v>
      </c>
      <c r="C50" s="13">
        <v>1748564</v>
      </c>
      <c r="D50" s="13">
        <v>1748564</v>
      </c>
      <c r="E50" s="10">
        <f t="shared" si="0"/>
        <v>1</v>
      </c>
      <c r="F50" s="27"/>
      <c r="G50" s="27"/>
    </row>
    <row r="51" spans="1:7" ht="12" customHeight="1">
      <c r="A51" s="11" t="s">
        <v>8</v>
      </c>
      <c r="B51" s="17" t="s">
        <v>9</v>
      </c>
      <c r="C51" s="13">
        <v>387154</v>
      </c>
      <c r="D51" s="13">
        <v>387154</v>
      </c>
      <c r="E51" s="10">
        <f t="shared" si="0"/>
        <v>1</v>
      </c>
      <c r="F51" s="27"/>
      <c r="G51" s="27"/>
    </row>
    <row r="52" spans="1:7" ht="12" customHeight="1">
      <c r="A52" s="11" t="s">
        <v>10</v>
      </c>
      <c r="B52" s="17" t="s">
        <v>11</v>
      </c>
      <c r="C52" s="13">
        <v>31368</v>
      </c>
      <c r="D52" s="13">
        <v>31368</v>
      </c>
      <c r="E52" s="10">
        <f t="shared" si="0"/>
        <v>1</v>
      </c>
      <c r="F52" s="27"/>
      <c r="G52" s="27"/>
    </row>
    <row r="53" spans="1:7" ht="12" customHeight="1">
      <c r="A53" s="11" t="s">
        <v>28</v>
      </c>
      <c r="B53" s="17" t="s">
        <v>29</v>
      </c>
      <c r="C53" s="13">
        <v>4500</v>
      </c>
      <c r="D53" s="13">
        <v>4500</v>
      </c>
      <c r="E53" s="10">
        <f t="shared" si="0"/>
        <v>1</v>
      </c>
      <c r="F53" s="27"/>
      <c r="G53" s="27"/>
    </row>
    <row r="54" spans="1:7" ht="12" customHeight="1">
      <c r="A54" s="11" t="s">
        <v>30</v>
      </c>
      <c r="B54" s="17" t="s">
        <v>31</v>
      </c>
      <c r="C54" s="13">
        <v>371670</v>
      </c>
      <c r="D54" s="13">
        <v>371670</v>
      </c>
      <c r="E54" s="10">
        <f t="shared" si="0"/>
        <v>1</v>
      </c>
      <c r="F54" s="27"/>
      <c r="G54" s="27"/>
    </row>
    <row r="55" spans="1:7" ht="12" customHeight="1">
      <c r="A55" s="11" t="s">
        <v>12</v>
      </c>
      <c r="B55" s="17" t="s">
        <v>13</v>
      </c>
      <c r="C55" s="13">
        <v>68919</v>
      </c>
      <c r="D55" s="13">
        <v>68822.41</v>
      </c>
      <c r="E55" s="10">
        <f t="shared" si="0"/>
        <v>0.9985984996880396</v>
      </c>
      <c r="F55" s="27"/>
      <c r="G55" s="27"/>
    </row>
    <row r="56" spans="1:7" ht="12" customHeight="1">
      <c r="A56" s="11" t="s">
        <v>14</v>
      </c>
      <c r="B56" s="17" t="s">
        <v>15</v>
      </c>
      <c r="C56" s="13">
        <v>500</v>
      </c>
      <c r="D56" s="13">
        <v>352.01</v>
      </c>
      <c r="E56" s="10">
        <f t="shared" si="0"/>
        <v>0.70401999999999998</v>
      </c>
      <c r="F56" s="27"/>
      <c r="G56" s="27"/>
    </row>
    <row r="57" spans="1:7" ht="12" customHeight="1">
      <c r="A57" s="11" t="s">
        <v>16</v>
      </c>
      <c r="B57" s="17" t="s">
        <v>17</v>
      </c>
      <c r="C57" s="13">
        <v>14400</v>
      </c>
      <c r="D57" s="13">
        <v>14392.3</v>
      </c>
      <c r="E57" s="10">
        <f t="shared" si="0"/>
        <v>0.99946527777777772</v>
      </c>
      <c r="F57" s="27"/>
      <c r="G57" s="27"/>
    </row>
    <row r="58" spans="1:7" ht="12" customHeight="1">
      <c r="A58" s="11" t="s">
        <v>18</v>
      </c>
      <c r="B58" s="17" t="s">
        <v>19</v>
      </c>
      <c r="C58" s="13">
        <v>30400</v>
      </c>
      <c r="D58" s="13">
        <v>30399.200000000001</v>
      </c>
      <c r="E58" s="10">
        <f t="shared" si="0"/>
        <v>0.99997368421052635</v>
      </c>
      <c r="F58" s="27"/>
      <c r="G58" s="27"/>
    </row>
    <row r="59" spans="1:7" ht="12" customHeight="1">
      <c r="A59" s="11" t="s">
        <v>20</v>
      </c>
      <c r="B59" s="17" t="s">
        <v>21</v>
      </c>
      <c r="C59" s="13">
        <v>156500</v>
      </c>
      <c r="D59" s="13">
        <v>156358.82999999999</v>
      </c>
      <c r="E59" s="10">
        <f t="shared" si="0"/>
        <v>0.99909795527156542</v>
      </c>
      <c r="F59" s="27"/>
      <c r="G59" s="27"/>
    </row>
    <row r="60" spans="1:7" s="2" customFormat="1" ht="24" customHeight="1">
      <c r="A60" s="8" t="s">
        <v>26</v>
      </c>
      <c r="B60" s="18" t="s">
        <v>65</v>
      </c>
      <c r="C60" s="9">
        <v>2524377</v>
      </c>
      <c r="D60" s="31">
        <f>D61+D62+D63+D64+D65+D66+D67+D68+D69+D70</f>
        <v>2478211.1</v>
      </c>
      <c r="E60" s="10">
        <f t="shared" si="0"/>
        <v>0.98171196299126484</v>
      </c>
    </row>
    <row r="61" spans="1:7" ht="12" customHeight="1">
      <c r="A61" s="11" t="s">
        <v>6</v>
      </c>
      <c r="B61" s="17" t="s">
        <v>7</v>
      </c>
      <c r="C61" s="21">
        <v>1358240</v>
      </c>
      <c r="D61" s="30">
        <v>1353670.25</v>
      </c>
      <c r="E61" s="22">
        <f t="shared" si="0"/>
        <v>0.99663553569325014</v>
      </c>
      <c r="F61" s="27"/>
      <c r="G61" s="27"/>
    </row>
    <row r="62" spans="1:7" ht="12" customHeight="1">
      <c r="A62" s="11" t="s">
        <v>8</v>
      </c>
      <c r="B62" s="17" t="s">
        <v>9</v>
      </c>
      <c r="C62" s="21">
        <v>305000</v>
      </c>
      <c r="D62" s="30">
        <v>305000</v>
      </c>
      <c r="E62" s="22">
        <f t="shared" si="0"/>
        <v>1</v>
      </c>
      <c r="F62" s="27"/>
      <c r="G62" s="27"/>
    </row>
    <row r="63" spans="1:7" ht="12" customHeight="1">
      <c r="A63" s="11" t="s">
        <v>10</v>
      </c>
      <c r="B63" s="17" t="s">
        <v>11</v>
      </c>
      <c r="C63" s="21">
        <v>32000</v>
      </c>
      <c r="D63" s="30">
        <v>31331.759999999998</v>
      </c>
      <c r="E63" s="22">
        <f t="shared" si="0"/>
        <v>0.97911749999999997</v>
      </c>
      <c r="F63" s="27"/>
      <c r="G63" s="27"/>
    </row>
    <row r="64" spans="1:7" ht="12" customHeight="1">
      <c r="A64" s="11" t="s">
        <v>28</v>
      </c>
      <c r="B64" s="17" t="s">
        <v>29</v>
      </c>
      <c r="C64" s="21">
        <v>2000</v>
      </c>
      <c r="D64" s="30">
        <v>2000</v>
      </c>
      <c r="E64" s="22">
        <f t="shared" si="0"/>
        <v>1</v>
      </c>
      <c r="F64" s="27"/>
      <c r="G64" s="27"/>
    </row>
    <row r="65" spans="1:7" ht="12" customHeight="1">
      <c r="A65" s="11" t="s">
        <v>30</v>
      </c>
      <c r="B65" s="17" t="s">
        <v>31</v>
      </c>
      <c r="C65" s="21">
        <v>302540</v>
      </c>
      <c r="D65" s="30">
        <v>286976.59000000003</v>
      </c>
      <c r="E65" s="22">
        <f t="shared" si="0"/>
        <v>0.9485575130561249</v>
      </c>
      <c r="F65" s="27"/>
      <c r="G65" s="27"/>
    </row>
    <row r="66" spans="1:7" ht="12" customHeight="1">
      <c r="A66" s="11" t="s">
        <v>12</v>
      </c>
      <c r="B66" s="17" t="s">
        <v>13</v>
      </c>
      <c r="C66" s="21">
        <v>80197</v>
      </c>
      <c r="D66" s="30">
        <v>67175.33</v>
      </c>
      <c r="E66" s="22">
        <f t="shared" si="0"/>
        <v>0.8376289636769455</v>
      </c>
      <c r="F66" s="27"/>
      <c r="G66" s="27"/>
    </row>
    <row r="67" spans="1:7" ht="12" customHeight="1">
      <c r="A67" s="11" t="s">
        <v>14</v>
      </c>
      <c r="B67" s="17" t="s">
        <v>15</v>
      </c>
      <c r="C67" s="21">
        <v>3000</v>
      </c>
      <c r="D67" s="30">
        <v>1278.02</v>
      </c>
      <c r="E67" s="22">
        <f t="shared" si="0"/>
        <v>0.42600666666666664</v>
      </c>
      <c r="F67" s="27"/>
      <c r="G67" s="27"/>
    </row>
    <row r="68" spans="1:7" ht="12" customHeight="1">
      <c r="A68" s="11" t="s">
        <v>16</v>
      </c>
      <c r="B68" s="17" t="s">
        <v>17</v>
      </c>
      <c r="C68" s="21">
        <v>13600</v>
      </c>
      <c r="D68" s="30">
        <v>12081.06</v>
      </c>
      <c r="E68" s="22">
        <f t="shared" si="0"/>
        <v>0.88831323529411765</v>
      </c>
      <c r="F68" s="27"/>
      <c r="G68" s="27"/>
    </row>
    <row r="69" spans="1:7" ht="12" customHeight="1">
      <c r="A69" s="11" t="s">
        <v>18</v>
      </c>
      <c r="B69" s="17" t="s">
        <v>19</v>
      </c>
      <c r="C69" s="21">
        <v>104600</v>
      </c>
      <c r="D69" s="30">
        <v>99587.79</v>
      </c>
      <c r="E69" s="22">
        <f t="shared" si="0"/>
        <v>0.95208212237093681</v>
      </c>
      <c r="F69" s="27"/>
      <c r="G69" s="27"/>
    </row>
    <row r="70" spans="1:7" ht="12" customHeight="1">
      <c r="A70" s="11" t="s">
        <v>20</v>
      </c>
      <c r="B70" s="17" t="s">
        <v>21</v>
      </c>
      <c r="C70" s="21">
        <v>323200</v>
      </c>
      <c r="D70" s="30">
        <v>319110.3</v>
      </c>
      <c r="E70" s="22">
        <f t="shared" ref="E70:E133" si="2">D70/C70</f>
        <v>0.98734622524752469</v>
      </c>
      <c r="F70" s="27"/>
      <c r="G70" s="27"/>
    </row>
    <row r="71" spans="1:7" s="2" customFormat="1" ht="24" customHeight="1">
      <c r="A71" s="8" t="s">
        <v>26</v>
      </c>
      <c r="B71" s="18" t="s">
        <v>66</v>
      </c>
      <c r="C71" s="9">
        <v>4371763</v>
      </c>
      <c r="D71" s="23">
        <f>D72+D73+D74+D75+D76+D77+D78+D79+D80+D81</f>
        <v>3926648.22</v>
      </c>
      <c r="E71" s="10">
        <f t="shared" si="2"/>
        <v>0.89818414676184422</v>
      </c>
    </row>
    <row r="72" spans="1:7" ht="12" customHeight="1">
      <c r="A72" s="11" t="s">
        <v>6</v>
      </c>
      <c r="B72" s="17" t="s">
        <v>7</v>
      </c>
      <c r="C72" s="13">
        <v>2374650</v>
      </c>
      <c r="D72" s="13">
        <v>2283595.9500000002</v>
      </c>
      <c r="E72" s="10">
        <f t="shared" si="2"/>
        <v>0.96165580190764965</v>
      </c>
      <c r="F72" s="27"/>
      <c r="G72" s="27"/>
    </row>
    <row r="73" spans="1:7" ht="12" customHeight="1">
      <c r="A73" s="11" t="s">
        <v>8</v>
      </c>
      <c r="B73" s="17" t="s">
        <v>9</v>
      </c>
      <c r="C73" s="13">
        <v>515400</v>
      </c>
      <c r="D73" s="13">
        <v>503158.84</v>
      </c>
      <c r="E73" s="10">
        <f t="shared" si="2"/>
        <v>0.97624920450135821</v>
      </c>
      <c r="F73" s="27"/>
      <c r="G73" s="27"/>
    </row>
    <row r="74" spans="1:7" ht="12" customHeight="1">
      <c r="A74" s="11" t="s">
        <v>10</v>
      </c>
      <c r="B74" s="17" t="s">
        <v>11</v>
      </c>
      <c r="C74" s="13">
        <v>34200</v>
      </c>
      <c r="D74" s="13">
        <v>34152.43</v>
      </c>
      <c r="E74" s="10">
        <f t="shared" si="2"/>
        <v>0.99860906432748542</v>
      </c>
      <c r="F74" s="27"/>
      <c r="G74" s="27"/>
    </row>
    <row r="75" spans="1:7" ht="12" customHeight="1">
      <c r="A75" s="11" t="s">
        <v>28</v>
      </c>
      <c r="B75" s="17" t="s">
        <v>29</v>
      </c>
      <c r="C75" s="13">
        <v>2000</v>
      </c>
      <c r="D75" s="13">
        <v>2000</v>
      </c>
      <c r="E75" s="10">
        <f t="shared" si="2"/>
        <v>1</v>
      </c>
      <c r="F75" s="27"/>
      <c r="G75" s="27"/>
    </row>
    <row r="76" spans="1:7" ht="12" customHeight="1">
      <c r="A76" s="11" t="s">
        <v>30</v>
      </c>
      <c r="B76" s="17" t="s">
        <v>31</v>
      </c>
      <c r="C76" s="13">
        <v>453810</v>
      </c>
      <c r="D76" s="13">
        <v>262201.39</v>
      </c>
      <c r="E76" s="10">
        <f t="shared" si="2"/>
        <v>0.57777790264648199</v>
      </c>
      <c r="F76" s="27"/>
      <c r="G76" s="27"/>
    </row>
    <row r="77" spans="1:7" ht="12" customHeight="1">
      <c r="A77" s="11" t="s">
        <v>12</v>
      </c>
      <c r="B77" s="17" t="s">
        <v>13</v>
      </c>
      <c r="C77" s="13">
        <v>263329</v>
      </c>
      <c r="D77" s="13">
        <v>215803.92</v>
      </c>
      <c r="E77" s="10">
        <f t="shared" si="2"/>
        <v>0.81952204276779239</v>
      </c>
      <c r="F77" s="27"/>
      <c r="G77" s="27"/>
    </row>
    <row r="78" spans="1:7" ht="12" customHeight="1">
      <c r="A78" s="11" t="s">
        <v>14</v>
      </c>
      <c r="B78" s="17" t="s">
        <v>15</v>
      </c>
      <c r="C78" s="13">
        <v>5000</v>
      </c>
      <c r="D78" s="13">
        <v>0</v>
      </c>
      <c r="E78" s="10"/>
      <c r="F78" s="27"/>
      <c r="G78" s="27"/>
    </row>
    <row r="79" spans="1:7" ht="12" customHeight="1">
      <c r="A79" s="11" t="s">
        <v>16</v>
      </c>
      <c r="B79" s="17" t="s">
        <v>17</v>
      </c>
      <c r="C79" s="13">
        <v>45590</v>
      </c>
      <c r="D79" s="13">
        <v>35902.559999999998</v>
      </c>
      <c r="E79" s="10">
        <f t="shared" si="2"/>
        <v>0.78750954156613284</v>
      </c>
      <c r="F79" s="27"/>
      <c r="G79" s="27"/>
    </row>
    <row r="80" spans="1:7" ht="12" customHeight="1">
      <c r="A80" s="11" t="s">
        <v>18</v>
      </c>
      <c r="B80" s="17" t="s">
        <v>19</v>
      </c>
      <c r="C80" s="13">
        <v>136000</v>
      </c>
      <c r="D80" s="13">
        <v>107841</v>
      </c>
      <c r="E80" s="10">
        <f t="shared" si="2"/>
        <v>0.79294852941176475</v>
      </c>
      <c r="F80" s="27"/>
      <c r="G80" s="27"/>
    </row>
    <row r="81" spans="1:7" ht="12" customHeight="1">
      <c r="A81" s="11" t="s">
        <v>20</v>
      </c>
      <c r="B81" s="17" t="s">
        <v>21</v>
      </c>
      <c r="C81" s="13">
        <v>541784</v>
      </c>
      <c r="D81" s="13">
        <v>481992.13</v>
      </c>
      <c r="E81" s="10">
        <f t="shared" si="2"/>
        <v>0.8896389151396128</v>
      </c>
      <c r="F81" s="27"/>
      <c r="G81" s="27"/>
    </row>
    <row r="82" spans="1:7" s="2" customFormat="1" ht="23.25" customHeight="1">
      <c r="A82" s="8" t="s">
        <v>26</v>
      </c>
      <c r="B82" s="18" t="s">
        <v>67</v>
      </c>
      <c r="C82" s="9">
        <v>4918235</v>
      </c>
      <c r="D82" s="9">
        <f>D83+D84+D85+D86+D87+D88+D89+D90+D91+D92</f>
        <v>4741011.1500000004</v>
      </c>
      <c r="E82" s="10">
        <f t="shared" si="2"/>
        <v>0.96396596543272139</v>
      </c>
    </row>
    <row r="83" spans="1:7" ht="12" customHeight="1">
      <c r="A83" s="11" t="s">
        <v>6</v>
      </c>
      <c r="B83" s="17" t="s">
        <v>7</v>
      </c>
      <c r="C83" s="13">
        <v>2857491</v>
      </c>
      <c r="D83" s="13">
        <v>2759364.18</v>
      </c>
      <c r="E83" s="10">
        <f t="shared" si="2"/>
        <v>0.96565979735369256</v>
      </c>
      <c r="F83" s="27"/>
      <c r="G83" s="27"/>
    </row>
    <row r="84" spans="1:7" ht="12" customHeight="1">
      <c r="A84" s="11" t="s">
        <v>8</v>
      </c>
      <c r="B84" s="17" t="s">
        <v>9</v>
      </c>
      <c r="C84" s="13">
        <v>655217</v>
      </c>
      <c r="D84" s="13">
        <v>622986.81000000006</v>
      </c>
      <c r="E84" s="10">
        <f t="shared" si="2"/>
        <v>0.95080989962104168</v>
      </c>
      <c r="F84" s="27"/>
      <c r="G84" s="27"/>
    </row>
    <row r="85" spans="1:7" ht="12" customHeight="1">
      <c r="A85" s="11" t="s">
        <v>10</v>
      </c>
      <c r="B85" s="17" t="s">
        <v>11</v>
      </c>
      <c r="C85" s="13">
        <v>63700</v>
      </c>
      <c r="D85" s="13">
        <v>50699.07</v>
      </c>
      <c r="E85" s="10">
        <f t="shared" si="2"/>
        <v>0.79590376766091053</v>
      </c>
      <c r="F85" s="27"/>
      <c r="G85" s="27"/>
    </row>
    <row r="86" spans="1:7" ht="12" customHeight="1">
      <c r="A86" s="11" t="s">
        <v>28</v>
      </c>
      <c r="B86" s="17" t="s">
        <v>29</v>
      </c>
      <c r="C86" s="13">
        <v>2000</v>
      </c>
      <c r="D86" s="13">
        <v>2000</v>
      </c>
      <c r="E86" s="10">
        <f t="shared" si="2"/>
        <v>1</v>
      </c>
      <c r="F86" s="27"/>
      <c r="G86" s="27"/>
    </row>
    <row r="87" spans="1:7" ht="12" customHeight="1">
      <c r="A87" s="11" t="s">
        <v>30</v>
      </c>
      <c r="B87" s="17" t="s">
        <v>31</v>
      </c>
      <c r="C87" s="13">
        <v>534320</v>
      </c>
      <c r="D87" s="13">
        <v>534308.65</v>
      </c>
      <c r="E87" s="10">
        <f t="shared" si="2"/>
        <v>0.99997875804761194</v>
      </c>
      <c r="F87" s="27"/>
      <c r="G87" s="27"/>
    </row>
    <row r="88" spans="1:7" ht="12" customHeight="1">
      <c r="A88" s="11" t="s">
        <v>12</v>
      </c>
      <c r="B88" s="17" t="s">
        <v>13</v>
      </c>
      <c r="C88" s="13">
        <v>93907</v>
      </c>
      <c r="D88" s="13">
        <v>65262.85</v>
      </c>
      <c r="E88" s="10">
        <f t="shared" si="2"/>
        <v>0.69497321818394797</v>
      </c>
      <c r="F88" s="27"/>
      <c r="G88" s="27"/>
    </row>
    <row r="89" spans="1:7" ht="12" customHeight="1">
      <c r="A89" s="11" t="s">
        <v>14</v>
      </c>
      <c r="B89" s="17" t="s">
        <v>15</v>
      </c>
      <c r="C89" s="13">
        <v>0</v>
      </c>
      <c r="D89" s="13">
        <v>0</v>
      </c>
      <c r="E89" s="10"/>
      <c r="F89" s="27"/>
      <c r="G89" s="27"/>
    </row>
    <row r="90" spans="1:7" ht="12" customHeight="1">
      <c r="A90" s="11" t="s">
        <v>16</v>
      </c>
      <c r="B90" s="17" t="s">
        <v>17</v>
      </c>
      <c r="C90" s="13">
        <v>25000</v>
      </c>
      <c r="D90" s="13">
        <v>19794.419999999998</v>
      </c>
      <c r="E90" s="10">
        <f t="shared" si="2"/>
        <v>0.79177679999999995</v>
      </c>
      <c r="F90" s="27"/>
      <c r="G90" s="27"/>
    </row>
    <row r="91" spans="1:7" ht="12" customHeight="1">
      <c r="A91" s="11" t="s">
        <v>18</v>
      </c>
      <c r="B91" s="17" t="s">
        <v>19</v>
      </c>
      <c r="C91" s="13">
        <v>168000</v>
      </c>
      <c r="D91" s="13">
        <v>168000</v>
      </c>
      <c r="E91" s="10">
        <f t="shared" si="2"/>
        <v>1</v>
      </c>
      <c r="F91" s="27"/>
      <c r="G91" s="27"/>
    </row>
    <row r="92" spans="1:7" ht="12" customHeight="1">
      <c r="A92" s="11" t="s">
        <v>20</v>
      </c>
      <c r="B92" s="17" t="s">
        <v>21</v>
      </c>
      <c r="C92" s="13">
        <v>518600</v>
      </c>
      <c r="D92" s="13">
        <v>518595.17</v>
      </c>
      <c r="E92" s="10">
        <f t="shared" si="2"/>
        <v>0.99999068646355571</v>
      </c>
      <c r="F92" s="27"/>
      <c r="G92" s="27"/>
    </row>
    <row r="93" spans="1:7" s="2" customFormat="1" ht="24" customHeight="1">
      <c r="A93" s="8" t="s">
        <v>26</v>
      </c>
      <c r="B93" s="18" t="s">
        <v>68</v>
      </c>
      <c r="C93" s="9">
        <v>3042405</v>
      </c>
      <c r="D93" s="9">
        <f>D94+D95+D96+D97+D98+D99+D100+D101+D102+D103</f>
        <v>2607453.5</v>
      </c>
      <c r="E93" s="10">
        <f t="shared" si="2"/>
        <v>0.8570369493870803</v>
      </c>
    </row>
    <row r="94" spans="1:7" ht="12" customHeight="1">
      <c r="A94" s="11" t="s">
        <v>6</v>
      </c>
      <c r="B94" s="17" t="s">
        <v>7</v>
      </c>
      <c r="C94" s="13">
        <v>1531138</v>
      </c>
      <c r="D94" s="13">
        <v>1282286.8799999999</v>
      </c>
      <c r="E94" s="10">
        <f t="shared" si="2"/>
        <v>0.83747309517496127</v>
      </c>
      <c r="F94" s="27"/>
      <c r="G94" s="27"/>
    </row>
    <row r="95" spans="1:7" ht="12" customHeight="1">
      <c r="A95" s="11" t="s">
        <v>8</v>
      </c>
      <c r="B95" s="17" t="s">
        <v>9</v>
      </c>
      <c r="C95" s="13">
        <v>357430</v>
      </c>
      <c r="D95" s="13">
        <v>284862.57</v>
      </c>
      <c r="E95" s="10">
        <f t="shared" si="2"/>
        <v>0.79697442855943823</v>
      </c>
      <c r="F95" s="27"/>
      <c r="G95" s="27"/>
    </row>
    <row r="96" spans="1:7" ht="12" customHeight="1">
      <c r="A96" s="11" t="s">
        <v>10</v>
      </c>
      <c r="B96" s="17" t="s">
        <v>11</v>
      </c>
      <c r="C96" s="13">
        <v>228000</v>
      </c>
      <c r="D96" s="13">
        <v>206599.6</v>
      </c>
      <c r="E96" s="10">
        <f t="shared" si="2"/>
        <v>0.90613859649122808</v>
      </c>
      <c r="F96" s="27"/>
      <c r="G96" s="27"/>
    </row>
    <row r="97" spans="1:7" ht="12" customHeight="1">
      <c r="A97" s="11" t="s">
        <v>28</v>
      </c>
      <c r="B97" s="17" t="s">
        <v>29</v>
      </c>
      <c r="C97" s="13">
        <v>2000</v>
      </c>
      <c r="D97" s="13">
        <v>1998.92</v>
      </c>
      <c r="E97" s="10">
        <f t="shared" si="2"/>
        <v>0.99946000000000002</v>
      </c>
      <c r="F97" s="27"/>
      <c r="G97" s="27"/>
    </row>
    <row r="98" spans="1:7" ht="12" customHeight="1">
      <c r="A98" s="11" t="s">
        <v>30</v>
      </c>
      <c r="B98" s="17" t="s">
        <v>31</v>
      </c>
      <c r="C98" s="13">
        <v>332800</v>
      </c>
      <c r="D98" s="13">
        <v>306750.32</v>
      </c>
      <c r="E98" s="10">
        <f t="shared" si="2"/>
        <v>0.92172572115384621</v>
      </c>
      <c r="F98" s="27"/>
      <c r="G98" s="27"/>
    </row>
    <row r="99" spans="1:7" ht="12" customHeight="1">
      <c r="A99" s="11" t="s">
        <v>12</v>
      </c>
      <c r="B99" s="17" t="s">
        <v>13</v>
      </c>
      <c r="C99" s="13">
        <v>69937</v>
      </c>
      <c r="D99" s="13">
        <v>36989.32</v>
      </c>
      <c r="E99" s="10">
        <f t="shared" si="2"/>
        <v>0.52889486251912432</v>
      </c>
      <c r="F99" s="27"/>
      <c r="G99" s="27"/>
    </row>
    <row r="100" spans="1:7" ht="12" customHeight="1">
      <c r="A100" s="11" t="s">
        <v>14</v>
      </c>
      <c r="B100" s="17" t="s">
        <v>15</v>
      </c>
      <c r="C100" s="13">
        <v>3000</v>
      </c>
      <c r="D100" s="13">
        <v>0</v>
      </c>
      <c r="E100" s="10"/>
      <c r="F100" s="27"/>
      <c r="G100" s="27"/>
    </row>
    <row r="101" spans="1:7" ht="12" customHeight="1">
      <c r="A101" s="11" t="s">
        <v>16</v>
      </c>
      <c r="B101" s="17" t="s">
        <v>17</v>
      </c>
      <c r="C101" s="13">
        <v>12400</v>
      </c>
      <c r="D101" s="13">
        <v>9029.19</v>
      </c>
      <c r="E101" s="10">
        <f t="shared" si="2"/>
        <v>0.72816048387096777</v>
      </c>
      <c r="F101" s="27"/>
      <c r="G101" s="27"/>
    </row>
    <row r="102" spans="1:7" ht="12" customHeight="1">
      <c r="A102" s="11" t="s">
        <v>18</v>
      </c>
      <c r="B102" s="17" t="s">
        <v>19</v>
      </c>
      <c r="C102" s="13">
        <v>167400</v>
      </c>
      <c r="D102" s="13">
        <v>163933.57999999999</v>
      </c>
      <c r="E102" s="10">
        <f t="shared" si="2"/>
        <v>0.97929259259259249</v>
      </c>
      <c r="F102" s="27"/>
      <c r="G102" s="27"/>
    </row>
    <row r="103" spans="1:7" ht="12" customHeight="1">
      <c r="A103" s="11" t="s">
        <v>20</v>
      </c>
      <c r="B103" s="17" t="s">
        <v>21</v>
      </c>
      <c r="C103" s="13">
        <v>338300</v>
      </c>
      <c r="D103" s="13">
        <v>315003.12</v>
      </c>
      <c r="E103" s="10">
        <f t="shared" si="2"/>
        <v>0.93113544191545961</v>
      </c>
      <c r="F103" s="27"/>
      <c r="G103" s="27"/>
    </row>
    <row r="104" spans="1:7">
      <c r="A104" s="8" t="s">
        <v>32</v>
      </c>
      <c r="B104" s="7" t="s">
        <v>33</v>
      </c>
      <c r="C104" s="9">
        <v>1378000</v>
      </c>
      <c r="D104" s="9">
        <f>D105</f>
        <v>1377100</v>
      </c>
      <c r="E104" s="10">
        <f t="shared" si="2"/>
        <v>0.99934687953555879</v>
      </c>
      <c r="F104" s="27"/>
      <c r="G104" s="27"/>
    </row>
    <row r="105" spans="1:7" ht="12" customHeight="1">
      <c r="A105" s="11" t="s">
        <v>22</v>
      </c>
      <c r="B105" s="12" t="s">
        <v>23</v>
      </c>
      <c r="C105" s="13">
        <v>1378000</v>
      </c>
      <c r="D105" s="13">
        <v>1377100</v>
      </c>
      <c r="E105" s="10">
        <f t="shared" si="2"/>
        <v>0.99934687953555879</v>
      </c>
      <c r="F105" s="27"/>
      <c r="G105" s="27"/>
    </row>
    <row r="106" spans="1:7" ht="13.5" customHeight="1">
      <c r="A106" s="8" t="s">
        <v>34</v>
      </c>
      <c r="B106" s="7" t="s">
        <v>35</v>
      </c>
      <c r="C106" s="9">
        <v>50000</v>
      </c>
      <c r="D106" s="9">
        <f>D107</f>
        <v>20000</v>
      </c>
      <c r="E106" s="10">
        <f t="shared" si="2"/>
        <v>0.4</v>
      </c>
      <c r="F106" s="27"/>
      <c r="G106" s="27"/>
    </row>
    <row r="107" spans="1:7" ht="13.5" customHeight="1">
      <c r="A107" s="11" t="s">
        <v>12</v>
      </c>
      <c r="B107" s="12" t="s">
        <v>13</v>
      </c>
      <c r="C107" s="13">
        <v>50000</v>
      </c>
      <c r="D107" s="13">
        <v>20000</v>
      </c>
      <c r="E107" s="10">
        <f t="shared" si="2"/>
        <v>0.4</v>
      </c>
      <c r="F107" s="27"/>
      <c r="G107" s="27"/>
    </row>
    <row r="108" spans="1:7">
      <c r="A108" s="19" t="s">
        <v>36</v>
      </c>
      <c r="B108" s="7" t="s">
        <v>37</v>
      </c>
      <c r="C108" s="9">
        <v>8814436</v>
      </c>
      <c r="D108" s="9">
        <f>D109</f>
        <v>8710782.0800000001</v>
      </c>
      <c r="E108" s="10">
        <f t="shared" si="2"/>
        <v>0.98824043648396787</v>
      </c>
      <c r="F108" s="27"/>
      <c r="G108" s="27"/>
    </row>
    <row r="109" spans="1:7" ht="27" customHeight="1">
      <c r="A109" s="11" t="s">
        <v>38</v>
      </c>
      <c r="B109" s="12" t="s">
        <v>39</v>
      </c>
      <c r="C109" s="13">
        <v>8814436</v>
      </c>
      <c r="D109" s="13">
        <f>1500546.86+7119900+90335.22</f>
        <v>8710782.0800000001</v>
      </c>
      <c r="E109" s="10">
        <f t="shared" si="2"/>
        <v>0.98824043648396787</v>
      </c>
      <c r="F109" s="27"/>
      <c r="G109" s="27"/>
    </row>
    <row r="110" spans="1:7" ht="15" customHeight="1">
      <c r="A110" s="19" t="s">
        <v>40</v>
      </c>
      <c r="B110" s="7" t="s">
        <v>41</v>
      </c>
      <c r="C110" s="9">
        <v>322242</v>
      </c>
      <c r="D110" s="16">
        <f>D111</f>
        <v>248380</v>
      </c>
      <c r="E110" s="10">
        <f t="shared" si="2"/>
        <v>0.77078717237355776</v>
      </c>
      <c r="F110" s="27"/>
      <c r="G110" s="27"/>
    </row>
    <row r="111" spans="1:7" ht="27" customHeight="1">
      <c r="A111" s="11" t="s">
        <v>38</v>
      </c>
      <c r="B111" s="12" t="s">
        <v>39</v>
      </c>
      <c r="C111" s="13">
        <v>322242</v>
      </c>
      <c r="D111" s="13">
        <v>248380</v>
      </c>
      <c r="E111" s="10">
        <f t="shared" si="2"/>
        <v>0.77078717237355776</v>
      </c>
      <c r="F111" s="27"/>
      <c r="G111" s="27"/>
    </row>
    <row r="112" spans="1:7" ht="15.75" customHeight="1">
      <c r="A112" s="19" t="s">
        <v>42</v>
      </c>
      <c r="B112" s="7" t="s">
        <v>43</v>
      </c>
      <c r="C112" s="9">
        <v>11763633</v>
      </c>
      <c r="D112" s="9">
        <f>D113+D114</f>
        <v>11726577.060000001</v>
      </c>
      <c r="E112" s="10">
        <f t="shared" si="2"/>
        <v>0.99684995783190455</v>
      </c>
      <c r="F112" s="27"/>
      <c r="G112" s="27"/>
    </row>
    <row r="113" spans="1:7" ht="14.25" customHeight="1">
      <c r="A113" s="11" t="s">
        <v>18</v>
      </c>
      <c r="B113" s="12" t="s">
        <v>19</v>
      </c>
      <c r="C113" s="13">
        <v>2552000</v>
      </c>
      <c r="D113" s="13">
        <v>2551999.9900000002</v>
      </c>
      <c r="E113" s="10">
        <f t="shared" si="2"/>
        <v>0.99999999608150481</v>
      </c>
      <c r="F113" s="27"/>
      <c r="G113" s="27"/>
    </row>
    <row r="114" spans="1:7" ht="27" customHeight="1">
      <c r="A114" s="11" t="s">
        <v>38</v>
      </c>
      <c r="B114" s="12" t="s">
        <v>39</v>
      </c>
      <c r="C114" s="13">
        <v>9211633</v>
      </c>
      <c r="D114" s="13">
        <f>8955108.41+219468.66</f>
        <v>9174577.0700000003</v>
      </c>
      <c r="E114" s="10">
        <f t="shared" si="2"/>
        <v>0.99597726809133624</v>
      </c>
      <c r="F114" s="27"/>
      <c r="G114" s="27"/>
    </row>
    <row r="115" spans="1:7" ht="25.5">
      <c r="A115" s="19" t="s">
        <v>44</v>
      </c>
      <c r="B115" s="7" t="s">
        <v>45</v>
      </c>
      <c r="C115" s="9">
        <v>1322600</v>
      </c>
      <c r="D115" s="20">
        <f>D116+D117+D118+D119+D120+D121</f>
        <v>1276866.6399999999</v>
      </c>
      <c r="E115" s="10">
        <f t="shared" si="2"/>
        <v>0.96542162407379395</v>
      </c>
      <c r="F115" s="27"/>
      <c r="G115" s="27"/>
    </row>
    <row r="116" spans="1:7" ht="12" customHeight="1">
      <c r="A116" s="11" t="s">
        <v>6</v>
      </c>
      <c r="B116" s="12" t="s">
        <v>7</v>
      </c>
      <c r="C116" s="21">
        <v>875324</v>
      </c>
      <c r="D116" s="6">
        <v>846636.39</v>
      </c>
      <c r="E116" s="22">
        <f t="shared" si="2"/>
        <v>0.96722629563453077</v>
      </c>
      <c r="F116" s="27"/>
      <c r="G116" s="27"/>
    </row>
    <row r="117" spans="1:7" ht="12" customHeight="1">
      <c r="A117" s="11" t="s">
        <v>8</v>
      </c>
      <c r="B117" s="12" t="s">
        <v>9</v>
      </c>
      <c r="C117" s="21">
        <v>191911</v>
      </c>
      <c r="D117" s="5">
        <v>179844.02</v>
      </c>
      <c r="E117" s="22">
        <f t="shared" si="2"/>
        <v>0.93712199926007367</v>
      </c>
      <c r="F117" s="27"/>
      <c r="G117" s="27"/>
    </row>
    <row r="118" spans="1:7" ht="13.5" customHeight="1">
      <c r="A118" s="11" t="s">
        <v>10</v>
      </c>
      <c r="B118" s="12" t="s">
        <v>11</v>
      </c>
      <c r="C118" s="21">
        <v>11970</v>
      </c>
      <c r="D118" s="5">
        <v>11887</v>
      </c>
      <c r="E118" s="22">
        <f t="shared" si="2"/>
        <v>0.99306599832915621</v>
      </c>
      <c r="F118" s="27"/>
      <c r="G118" s="27"/>
    </row>
    <row r="119" spans="1:7" ht="12" customHeight="1">
      <c r="A119" s="11" t="s">
        <v>12</v>
      </c>
      <c r="B119" s="12" t="s">
        <v>13</v>
      </c>
      <c r="C119" s="21">
        <v>135195</v>
      </c>
      <c r="D119" s="5">
        <v>132363.54999999999</v>
      </c>
      <c r="E119" s="22">
        <f t="shared" si="2"/>
        <v>0.97905654794925834</v>
      </c>
      <c r="F119" s="27"/>
      <c r="G119" s="27"/>
    </row>
    <row r="120" spans="1:7" ht="13.5" customHeight="1">
      <c r="A120" s="11" t="s">
        <v>16</v>
      </c>
      <c r="B120" s="12" t="s">
        <v>17</v>
      </c>
      <c r="C120" s="21">
        <v>3200</v>
      </c>
      <c r="D120" s="5">
        <v>1215.68</v>
      </c>
      <c r="E120" s="22">
        <f t="shared" si="2"/>
        <v>0.37990000000000002</v>
      </c>
      <c r="F120" s="27"/>
      <c r="G120" s="27"/>
    </row>
    <row r="121" spans="1:7" ht="12" customHeight="1">
      <c r="A121" s="11" t="s">
        <v>46</v>
      </c>
      <c r="B121" s="12" t="s">
        <v>47</v>
      </c>
      <c r="C121" s="21">
        <v>105000</v>
      </c>
      <c r="D121" s="5">
        <v>104920</v>
      </c>
      <c r="E121" s="22">
        <f t="shared" si="2"/>
        <v>0.99923809523809526</v>
      </c>
      <c r="F121" s="27"/>
      <c r="G121" s="27"/>
    </row>
    <row r="122" spans="1:7" ht="13.5" customHeight="1">
      <c r="A122" s="19" t="s">
        <v>48</v>
      </c>
      <c r="B122" s="7" t="s">
        <v>49</v>
      </c>
      <c r="C122" s="9">
        <v>587837</v>
      </c>
      <c r="D122" s="23">
        <f>D123+D124+D125</f>
        <v>547837.5</v>
      </c>
      <c r="E122" s="10">
        <f t="shared" si="2"/>
        <v>0.93195477657922177</v>
      </c>
      <c r="F122" s="27"/>
      <c r="G122" s="27"/>
    </row>
    <row r="123" spans="1:7" ht="13.5" customHeight="1">
      <c r="A123" s="11" t="s">
        <v>10</v>
      </c>
      <c r="B123" s="12" t="s">
        <v>11</v>
      </c>
      <c r="C123" s="13">
        <v>104837</v>
      </c>
      <c r="D123" s="13">
        <v>91837.5</v>
      </c>
      <c r="E123" s="10">
        <f t="shared" si="2"/>
        <v>0.87600274712172232</v>
      </c>
      <c r="F123" s="27"/>
      <c r="G123" s="27"/>
    </row>
    <row r="124" spans="1:7" ht="12" customHeight="1">
      <c r="A124" s="11" t="s">
        <v>12</v>
      </c>
      <c r="B124" s="12" t="s">
        <v>13</v>
      </c>
      <c r="C124" s="13">
        <v>28000</v>
      </c>
      <c r="D124" s="13">
        <v>1000</v>
      </c>
      <c r="E124" s="10">
        <f t="shared" si="2"/>
        <v>3.5714285714285712E-2</v>
      </c>
      <c r="F124" s="27"/>
      <c r="G124" s="27"/>
    </row>
    <row r="125" spans="1:7" ht="27" customHeight="1">
      <c r="A125" s="11" t="s">
        <v>50</v>
      </c>
      <c r="B125" s="12" t="s">
        <v>51</v>
      </c>
      <c r="C125" s="13">
        <v>455000</v>
      </c>
      <c r="D125" s="13">
        <v>455000</v>
      </c>
      <c r="E125" s="10">
        <f t="shared" si="2"/>
        <v>1</v>
      </c>
      <c r="F125" s="27"/>
      <c r="G125" s="27"/>
    </row>
    <row r="126" spans="1:7">
      <c r="A126" s="19" t="s">
        <v>52</v>
      </c>
      <c r="B126" s="7" t="s">
        <v>53</v>
      </c>
      <c r="C126" s="9">
        <v>540000</v>
      </c>
      <c r="D126" s="16">
        <f>D127</f>
        <v>540000</v>
      </c>
      <c r="E126" s="10">
        <f t="shared" si="2"/>
        <v>1</v>
      </c>
      <c r="F126" s="27"/>
      <c r="G126" s="27"/>
    </row>
    <row r="127" spans="1:7" ht="27" customHeight="1">
      <c r="A127" s="11" t="s">
        <v>38</v>
      </c>
      <c r="B127" s="12" t="s">
        <v>39</v>
      </c>
      <c r="C127" s="13">
        <v>540000</v>
      </c>
      <c r="D127" s="13">
        <v>540000</v>
      </c>
      <c r="E127" s="10">
        <f t="shared" si="2"/>
        <v>1</v>
      </c>
      <c r="F127" s="27"/>
      <c r="G127" s="27"/>
    </row>
    <row r="128" spans="1:7" ht="25.5">
      <c r="A128" s="19" t="s">
        <v>54</v>
      </c>
      <c r="B128" s="7" t="s">
        <v>55</v>
      </c>
      <c r="C128" s="9">
        <v>297000</v>
      </c>
      <c r="D128" s="9">
        <f>D129+D130+D131</f>
        <v>211293.1</v>
      </c>
      <c r="E128" s="10">
        <f t="shared" si="2"/>
        <v>0.71142457912457913</v>
      </c>
      <c r="F128" s="27"/>
      <c r="G128" s="27"/>
    </row>
    <row r="129" spans="1:7">
      <c r="A129" s="11" t="s">
        <v>10</v>
      </c>
      <c r="B129" s="12" t="s">
        <v>11</v>
      </c>
      <c r="C129" s="13">
        <v>215000</v>
      </c>
      <c r="D129" s="13">
        <v>144293.1</v>
      </c>
      <c r="E129" s="10">
        <f t="shared" si="2"/>
        <v>0.67113069767441869</v>
      </c>
      <c r="F129" s="27"/>
      <c r="G129" s="27"/>
    </row>
    <row r="130" spans="1:7" ht="12" customHeight="1">
      <c r="A130" s="11" t="s">
        <v>12</v>
      </c>
      <c r="B130" s="12" t="s">
        <v>13</v>
      </c>
      <c r="C130" s="13">
        <v>10000</v>
      </c>
      <c r="D130" s="13">
        <v>0</v>
      </c>
      <c r="E130" s="10"/>
      <c r="F130" s="27"/>
      <c r="G130" s="27"/>
    </row>
    <row r="131" spans="1:7" ht="27" customHeight="1">
      <c r="A131" s="11" t="s">
        <v>50</v>
      </c>
      <c r="B131" s="12" t="s">
        <v>51</v>
      </c>
      <c r="C131" s="13">
        <v>72000</v>
      </c>
      <c r="D131" s="13">
        <v>67000</v>
      </c>
      <c r="E131" s="10">
        <f t="shared" si="2"/>
        <v>0.93055555555555558</v>
      </c>
      <c r="F131" s="27"/>
      <c r="G131" s="27"/>
    </row>
    <row r="132" spans="1:7" ht="15" customHeight="1">
      <c r="A132" s="19" t="s">
        <v>56</v>
      </c>
      <c r="B132" s="7" t="s">
        <v>35</v>
      </c>
      <c r="C132" s="9">
        <v>611000</v>
      </c>
      <c r="D132" s="16">
        <f>D133</f>
        <v>584046.01</v>
      </c>
      <c r="E132" s="10">
        <f t="shared" si="2"/>
        <v>0.95588545008183312</v>
      </c>
      <c r="F132" s="27"/>
      <c r="G132" s="27"/>
    </row>
    <row r="133" spans="1:7" ht="27" customHeight="1">
      <c r="A133" s="11" t="s">
        <v>38</v>
      </c>
      <c r="B133" s="12" t="s">
        <v>39</v>
      </c>
      <c r="C133" s="13">
        <v>611000</v>
      </c>
      <c r="D133" s="13">
        <v>584046.01</v>
      </c>
      <c r="E133" s="10">
        <f t="shared" si="2"/>
        <v>0.95588545008183312</v>
      </c>
      <c r="F133" s="27"/>
      <c r="G133" s="27"/>
    </row>
    <row r="134" spans="1:7" ht="15.75" customHeight="1">
      <c r="A134" s="19" t="s">
        <v>57</v>
      </c>
      <c r="B134" s="7" t="s">
        <v>35</v>
      </c>
      <c r="C134" s="9">
        <v>1886047</v>
      </c>
      <c r="D134" s="9">
        <f>D135+D136+D137+D138</f>
        <v>1676651.8599999999</v>
      </c>
      <c r="E134" s="10">
        <f t="shared" ref="E134:E139" si="3">D134/C134</f>
        <v>0.8889767116089895</v>
      </c>
      <c r="F134" s="27"/>
      <c r="G134" s="27"/>
    </row>
    <row r="135" spans="1:7">
      <c r="A135" s="11" t="s">
        <v>10</v>
      </c>
      <c r="B135" s="12" t="s">
        <v>11</v>
      </c>
      <c r="C135" s="13">
        <v>127147</v>
      </c>
      <c r="D135" s="13">
        <v>111067.12</v>
      </c>
      <c r="E135" s="10">
        <f t="shared" si="3"/>
        <v>0.87353315453766112</v>
      </c>
      <c r="F135" s="27"/>
      <c r="G135" s="27"/>
    </row>
    <row r="136" spans="1:7" ht="12" customHeight="1">
      <c r="A136" s="11" t="s">
        <v>12</v>
      </c>
      <c r="B136" s="12" t="s">
        <v>13</v>
      </c>
      <c r="C136" s="13">
        <v>963900</v>
      </c>
      <c r="D136" s="13">
        <v>875440.94</v>
      </c>
      <c r="E136" s="10">
        <f t="shared" si="3"/>
        <v>0.90822796970640107</v>
      </c>
      <c r="F136" s="27"/>
      <c r="G136" s="27"/>
    </row>
    <row r="137" spans="1:7" ht="27" customHeight="1">
      <c r="A137" s="11" t="s">
        <v>50</v>
      </c>
      <c r="B137" s="12" t="s">
        <v>51</v>
      </c>
      <c r="C137" s="13">
        <v>60000</v>
      </c>
      <c r="D137" s="13">
        <v>60000</v>
      </c>
      <c r="E137" s="10">
        <f t="shared" si="3"/>
        <v>1</v>
      </c>
      <c r="F137" s="27"/>
      <c r="G137" s="27"/>
    </row>
    <row r="138" spans="1:7" ht="27" customHeight="1">
      <c r="A138" s="11" t="s">
        <v>38</v>
      </c>
      <c r="B138" s="12" t="s">
        <v>39</v>
      </c>
      <c r="C138" s="13">
        <v>735000</v>
      </c>
      <c r="D138" s="32">
        <v>630143.80000000005</v>
      </c>
      <c r="E138" s="10">
        <f t="shared" si="3"/>
        <v>0.85733850340136064</v>
      </c>
      <c r="F138" s="27"/>
      <c r="G138" s="27"/>
    </row>
    <row r="139" spans="1:7" ht="21" customHeight="1">
      <c r="A139" s="24" t="s">
        <v>58</v>
      </c>
      <c r="B139" s="7" t="s">
        <v>59</v>
      </c>
      <c r="C139" s="9">
        <v>61794170</v>
      </c>
      <c r="D139" s="9">
        <f>D5+D16+D104+D106+D108+D110+D112+D115+D122+D126+D128+D132+D134</f>
        <v>58500319.479999997</v>
      </c>
      <c r="E139" s="10">
        <f t="shared" si="3"/>
        <v>0.94669641941950178</v>
      </c>
      <c r="F139" s="27"/>
      <c r="G139" s="27"/>
    </row>
    <row r="140" spans="1:7" ht="30.75" customHeight="1">
      <c r="A140" s="27"/>
      <c r="B140" s="71" t="s">
        <v>70</v>
      </c>
      <c r="C140" s="71"/>
      <c r="D140" s="29"/>
      <c r="E140" s="71" t="s">
        <v>60</v>
      </c>
      <c r="F140" s="71"/>
      <c r="G140" s="71"/>
    </row>
    <row r="141" spans="1:7" ht="12" customHeight="1"/>
  </sheetData>
  <mergeCells count="4">
    <mergeCell ref="B140:C140"/>
    <mergeCell ref="E140:G140"/>
    <mergeCell ref="A2:E2"/>
    <mergeCell ref="A3:E3"/>
  </mergeCells>
  <phoneticPr fontId="0" type="noConversion"/>
  <pageMargins left="0.2" right="0.25" top="0.45694444444444443" bottom="0.25" header="0.3" footer="0.3"/>
  <pageSetup paperSize="9" scale="94" fitToHeight="1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G141"/>
  <sheetViews>
    <sheetView showGridLines="0" topLeftCell="A106" zoomScaleNormal="100" workbookViewId="0">
      <selection activeCell="E106" sqref="E106"/>
    </sheetView>
  </sheetViews>
  <sheetFormatPr defaultRowHeight="12.75"/>
  <cols>
    <col min="1" max="1" width="7.85546875" customWidth="1"/>
    <col min="2" max="2" width="56.42578125" customWidth="1"/>
    <col min="3" max="3" width="19.5703125" customWidth="1"/>
    <col min="4" max="4" width="17.42578125" customWidth="1"/>
    <col min="5" max="5" width="13.7109375" customWidth="1"/>
    <col min="7" max="7" width="14.140625" bestFit="1" customWidth="1"/>
  </cols>
  <sheetData>
    <row r="1" spans="1:7" ht="18" customHeight="1"/>
    <row r="2" spans="1:7" ht="24" customHeight="1">
      <c r="A2" s="72" t="s">
        <v>69</v>
      </c>
      <c r="B2" s="72"/>
      <c r="C2" s="72"/>
      <c r="D2" s="72"/>
      <c r="E2" s="72"/>
    </row>
    <row r="3" spans="1:7" ht="24" customHeight="1">
      <c r="A3" s="73" t="s">
        <v>0</v>
      </c>
      <c r="B3" s="73"/>
      <c r="C3" s="73"/>
      <c r="D3" s="73"/>
      <c r="E3" s="73"/>
    </row>
    <row r="4" spans="1:7" ht="29.25" customHeight="1">
      <c r="A4" s="25" t="s">
        <v>1</v>
      </c>
      <c r="B4" s="26" t="s">
        <v>2</v>
      </c>
      <c r="C4" s="25" t="s">
        <v>3</v>
      </c>
      <c r="D4" s="1" t="s">
        <v>71</v>
      </c>
      <c r="E4" s="25" t="s">
        <v>61</v>
      </c>
    </row>
    <row r="5" spans="1:7" ht="15.75">
      <c r="A5" s="38" t="s">
        <v>4</v>
      </c>
      <c r="B5" s="39" t="s">
        <v>5</v>
      </c>
      <c r="C5" s="40">
        <v>9731564</v>
      </c>
      <c r="D5" s="41">
        <f>D6+D7+D8+D9+D10+D11+D12+D13+D14+D15</f>
        <v>8489665.8999999985</v>
      </c>
      <c r="E5" s="42">
        <f>D5/C5</f>
        <v>0.87238453140728445</v>
      </c>
      <c r="F5" s="43"/>
      <c r="G5" s="43"/>
    </row>
    <row r="6" spans="1:7" ht="15.75">
      <c r="A6" s="44" t="s">
        <v>6</v>
      </c>
      <c r="B6" s="45" t="s">
        <v>7</v>
      </c>
      <c r="C6" s="46">
        <v>6101633</v>
      </c>
      <c r="D6" s="46">
        <v>5567068.6799999997</v>
      </c>
      <c r="E6" s="42">
        <f t="shared" ref="E6:E69" si="0">D6/C6</f>
        <v>0.91238995855699612</v>
      </c>
      <c r="F6" s="43"/>
      <c r="G6" s="43"/>
    </row>
    <row r="7" spans="1:7" ht="15.75">
      <c r="A7" s="44" t="s">
        <v>8</v>
      </c>
      <c r="B7" s="45" t="s">
        <v>9</v>
      </c>
      <c r="C7" s="46">
        <v>1405962</v>
      </c>
      <c r="D7" s="46">
        <v>1204758.1499999999</v>
      </c>
      <c r="E7" s="42">
        <f t="shared" si="0"/>
        <v>0.8568923982298241</v>
      </c>
      <c r="F7" s="43"/>
      <c r="G7" s="43"/>
    </row>
    <row r="8" spans="1:7" ht="21.75" customHeight="1">
      <c r="A8" s="44" t="s">
        <v>10</v>
      </c>
      <c r="B8" s="45" t="s">
        <v>11</v>
      </c>
      <c r="C8" s="46">
        <v>718553</v>
      </c>
      <c r="D8" s="46">
        <v>544886.17000000004</v>
      </c>
      <c r="E8" s="42">
        <f t="shared" si="0"/>
        <v>0.75831034036459388</v>
      </c>
      <c r="F8" s="43"/>
      <c r="G8" s="43"/>
    </row>
    <row r="9" spans="1:7" ht="15.75">
      <c r="A9" s="44" t="s">
        <v>12</v>
      </c>
      <c r="B9" s="45" t="s">
        <v>13</v>
      </c>
      <c r="C9" s="46">
        <v>645416</v>
      </c>
      <c r="D9" s="46">
        <v>546736.97</v>
      </c>
      <c r="E9" s="42">
        <f t="shared" si="0"/>
        <v>0.84710786531477367</v>
      </c>
      <c r="F9" s="43"/>
      <c r="G9" s="43"/>
    </row>
    <row r="10" spans="1:7" ht="15.75">
      <c r="A10" s="44" t="s">
        <v>14</v>
      </c>
      <c r="B10" s="45" t="s">
        <v>15</v>
      </c>
      <c r="C10" s="46">
        <v>2000</v>
      </c>
      <c r="D10" s="46">
        <v>0</v>
      </c>
      <c r="E10" s="42"/>
      <c r="F10" s="43"/>
      <c r="G10" s="43"/>
    </row>
    <row r="11" spans="1:7" ht="21.75" customHeight="1">
      <c r="A11" s="44" t="s">
        <v>16</v>
      </c>
      <c r="B11" s="45" t="s">
        <v>17</v>
      </c>
      <c r="C11" s="46">
        <v>4500</v>
      </c>
      <c r="D11" s="46">
        <v>2320</v>
      </c>
      <c r="E11" s="42">
        <f t="shared" si="0"/>
        <v>0.51555555555555554</v>
      </c>
      <c r="F11" s="43"/>
      <c r="G11" s="43"/>
    </row>
    <row r="12" spans="1:7" ht="15.75">
      <c r="A12" s="44" t="s">
        <v>18</v>
      </c>
      <c r="B12" s="45" t="s">
        <v>19</v>
      </c>
      <c r="C12" s="46">
        <v>400000</v>
      </c>
      <c r="D12" s="46">
        <v>389600</v>
      </c>
      <c r="E12" s="42">
        <f t="shared" si="0"/>
        <v>0.97399999999999998</v>
      </c>
      <c r="F12" s="43"/>
      <c r="G12" s="43"/>
    </row>
    <row r="13" spans="1:7" ht="15.75">
      <c r="A13" s="44" t="s">
        <v>20</v>
      </c>
      <c r="B13" s="45" t="s">
        <v>21</v>
      </c>
      <c r="C13" s="46">
        <v>410000</v>
      </c>
      <c r="D13" s="46">
        <v>211667.39</v>
      </c>
      <c r="E13" s="42">
        <f t="shared" si="0"/>
        <v>0.5162619268292683</v>
      </c>
      <c r="F13" s="43"/>
      <c r="G13" s="43"/>
    </row>
    <row r="14" spans="1:7" ht="15.75">
      <c r="A14" s="44" t="s">
        <v>22</v>
      </c>
      <c r="B14" s="45" t="s">
        <v>23</v>
      </c>
      <c r="C14" s="46">
        <v>3750</v>
      </c>
      <c r="D14" s="46">
        <v>3750</v>
      </c>
      <c r="E14" s="42">
        <f t="shared" si="0"/>
        <v>1</v>
      </c>
      <c r="F14" s="43"/>
      <c r="G14" s="43"/>
    </row>
    <row r="15" spans="1:7" ht="15.75">
      <c r="A15" s="44" t="s">
        <v>24</v>
      </c>
      <c r="B15" s="45" t="s">
        <v>25</v>
      </c>
      <c r="C15" s="46">
        <v>39750</v>
      </c>
      <c r="D15" s="46">
        <v>18878.54</v>
      </c>
      <c r="E15" s="42">
        <f t="shared" si="0"/>
        <v>0.47493182389937111</v>
      </c>
      <c r="F15" s="43"/>
      <c r="G15" s="43"/>
    </row>
    <row r="16" spans="1:7" s="3" customFormat="1" ht="15.75">
      <c r="A16" s="47" t="s">
        <v>26</v>
      </c>
      <c r="B16" s="48" t="s">
        <v>27</v>
      </c>
      <c r="C16" s="41">
        <v>24489811</v>
      </c>
      <c r="D16" s="41">
        <f>D17+D18+D19+D20+D21+D22+D23+D24+D25+D26</f>
        <v>23091119.329999994</v>
      </c>
      <c r="E16" s="49">
        <f t="shared" si="0"/>
        <v>0.94288679198055037</v>
      </c>
      <c r="F16" s="50"/>
      <c r="G16" s="51"/>
    </row>
    <row r="17" spans="1:7" s="3" customFormat="1" ht="15.75">
      <c r="A17" s="52" t="s">
        <v>6</v>
      </c>
      <c r="B17" s="53" t="s">
        <v>7</v>
      </c>
      <c r="C17" s="54">
        <v>13768817</v>
      </c>
      <c r="D17" s="54">
        <f>D28+D39+D50+D61+D72+D83+D94</f>
        <v>13262491.879999999</v>
      </c>
      <c r="E17" s="49">
        <f t="shared" si="0"/>
        <v>0.96322667953245356</v>
      </c>
      <c r="F17" s="50"/>
      <c r="G17" s="50"/>
    </row>
    <row r="18" spans="1:7" s="3" customFormat="1" ht="15.75">
      <c r="A18" s="52" t="s">
        <v>8</v>
      </c>
      <c r="B18" s="53" t="s">
        <v>9</v>
      </c>
      <c r="C18" s="54">
        <v>3105201</v>
      </c>
      <c r="D18" s="54">
        <f t="shared" ref="D18:D26" si="1">D29+D40+D51+D62+D73+D84+D95</f>
        <v>2961932.57</v>
      </c>
      <c r="E18" s="49">
        <f t="shared" si="0"/>
        <v>0.95386178543675593</v>
      </c>
      <c r="F18" s="50"/>
      <c r="G18" s="50"/>
    </row>
    <row r="19" spans="1:7" s="3" customFormat="1" ht="21.75" customHeight="1">
      <c r="A19" s="52" t="s">
        <v>10</v>
      </c>
      <c r="B19" s="53" t="s">
        <v>11</v>
      </c>
      <c r="C19" s="54">
        <v>452488</v>
      </c>
      <c r="D19" s="54">
        <f t="shared" si="1"/>
        <v>413442.1</v>
      </c>
      <c r="E19" s="49">
        <f t="shared" si="0"/>
        <v>0.91370842983681333</v>
      </c>
      <c r="F19" s="50"/>
      <c r="G19" s="50"/>
    </row>
    <row r="20" spans="1:7" s="3" customFormat="1" ht="18.75" customHeight="1">
      <c r="A20" s="52" t="s">
        <v>28</v>
      </c>
      <c r="B20" s="53" t="s">
        <v>29</v>
      </c>
      <c r="C20" s="54">
        <v>16500</v>
      </c>
      <c r="D20" s="54">
        <f t="shared" si="1"/>
        <v>16498.59</v>
      </c>
      <c r="E20" s="49">
        <f t="shared" si="0"/>
        <v>0.9999145454545455</v>
      </c>
      <c r="F20" s="50"/>
      <c r="G20" s="50"/>
    </row>
    <row r="21" spans="1:7" s="3" customFormat="1" ht="15.75">
      <c r="A21" s="52" t="s">
        <v>30</v>
      </c>
      <c r="B21" s="53" t="s">
        <v>31</v>
      </c>
      <c r="C21" s="54">
        <v>2872520</v>
      </c>
      <c r="D21" s="54">
        <f t="shared" si="1"/>
        <v>2509221.25</v>
      </c>
      <c r="E21" s="49">
        <f t="shared" si="0"/>
        <v>0.87352611992257667</v>
      </c>
      <c r="F21" s="50"/>
      <c r="G21" s="50"/>
    </row>
    <row r="22" spans="1:7" s="3" customFormat="1" ht="15.75">
      <c r="A22" s="52" t="s">
        <v>12</v>
      </c>
      <c r="B22" s="53" t="s">
        <v>13</v>
      </c>
      <c r="C22" s="54">
        <v>737911</v>
      </c>
      <c r="D22" s="54">
        <f t="shared" si="1"/>
        <v>577236.64999999991</v>
      </c>
      <c r="E22" s="49">
        <f t="shared" si="0"/>
        <v>0.78225781970996489</v>
      </c>
      <c r="F22" s="50"/>
      <c r="G22" s="50"/>
    </row>
    <row r="23" spans="1:7" s="3" customFormat="1" ht="15.75">
      <c r="A23" s="52" t="s">
        <v>14</v>
      </c>
      <c r="B23" s="53" t="s">
        <v>15</v>
      </c>
      <c r="C23" s="54">
        <v>16000</v>
      </c>
      <c r="D23" s="54">
        <f t="shared" si="1"/>
        <v>2922.04</v>
      </c>
      <c r="E23" s="49">
        <f t="shared" si="0"/>
        <v>0.1826275</v>
      </c>
      <c r="F23" s="50"/>
      <c r="G23" s="50"/>
    </row>
    <row r="24" spans="1:7" s="3" customFormat="1" ht="22.5" customHeight="1">
      <c r="A24" s="52" t="s">
        <v>16</v>
      </c>
      <c r="B24" s="53" t="s">
        <v>17</v>
      </c>
      <c r="C24" s="54">
        <v>157190</v>
      </c>
      <c r="D24" s="54">
        <f t="shared" si="1"/>
        <v>135423.31</v>
      </c>
      <c r="E24" s="49">
        <f t="shared" si="0"/>
        <v>0.86152624212736173</v>
      </c>
      <c r="F24" s="50"/>
      <c r="G24" s="50"/>
    </row>
    <row r="25" spans="1:7" s="3" customFormat="1" ht="15.75">
      <c r="A25" s="52" t="s">
        <v>18</v>
      </c>
      <c r="B25" s="53" t="s">
        <v>19</v>
      </c>
      <c r="C25" s="54">
        <v>802600</v>
      </c>
      <c r="D25" s="54">
        <f t="shared" si="1"/>
        <v>748007.4</v>
      </c>
      <c r="E25" s="49">
        <f t="shared" si="0"/>
        <v>0.93198031397956649</v>
      </c>
      <c r="F25" s="50"/>
      <c r="G25" s="50"/>
    </row>
    <row r="26" spans="1:7" s="3" customFormat="1" ht="15.75">
      <c r="A26" s="52" t="s">
        <v>20</v>
      </c>
      <c r="B26" s="53" t="s">
        <v>21</v>
      </c>
      <c r="C26" s="54">
        <v>2560584</v>
      </c>
      <c r="D26" s="54">
        <f t="shared" si="1"/>
        <v>2463943.54</v>
      </c>
      <c r="E26" s="49">
        <f t="shared" si="0"/>
        <v>0.96225843010813161</v>
      </c>
      <c r="F26" s="50"/>
      <c r="G26" s="50"/>
    </row>
    <row r="27" spans="1:7" s="4" customFormat="1" ht="15.75" hidden="1">
      <c r="A27" s="47" t="s">
        <v>26</v>
      </c>
      <c r="B27" s="55" t="s">
        <v>62</v>
      </c>
      <c r="C27" s="41">
        <v>1399762</v>
      </c>
      <c r="D27" s="56">
        <f>D28+D29+D30+D31+D32+D33+D34+D35+D36+D37</f>
        <v>1265489.1099999999</v>
      </c>
      <c r="E27" s="42">
        <f t="shared" si="0"/>
        <v>0.90407448551968106</v>
      </c>
      <c r="F27" s="57"/>
      <c r="G27" s="57"/>
    </row>
    <row r="28" spans="1:7" ht="15.75" hidden="1">
      <c r="A28" s="44" t="s">
        <v>6</v>
      </c>
      <c r="B28" s="58" t="s">
        <v>7</v>
      </c>
      <c r="C28" s="59">
        <v>795734</v>
      </c>
      <c r="D28" s="60">
        <v>732189.04</v>
      </c>
      <c r="E28" s="61">
        <f t="shared" si="0"/>
        <v>0.92014296234671389</v>
      </c>
      <c r="F28" s="43"/>
      <c r="G28" s="43"/>
    </row>
    <row r="29" spans="1:7" ht="15.75" hidden="1">
      <c r="A29" s="44" t="s">
        <v>8</v>
      </c>
      <c r="B29" s="58" t="s">
        <v>9</v>
      </c>
      <c r="C29" s="59">
        <v>185000</v>
      </c>
      <c r="D29" s="60">
        <v>167070.66</v>
      </c>
      <c r="E29" s="61">
        <f t="shared" si="0"/>
        <v>0.90308464864864868</v>
      </c>
      <c r="F29" s="43"/>
      <c r="G29" s="43"/>
    </row>
    <row r="30" spans="1:7" ht="15.75" hidden="1">
      <c r="A30" s="44" t="s">
        <v>10</v>
      </c>
      <c r="B30" s="58" t="s">
        <v>11</v>
      </c>
      <c r="C30" s="59">
        <v>25220</v>
      </c>
      <c r="D30" s="60">
        <v>21491.24</v>
      </c>
      <c r="E30" s="61">
        <f t="shared" si="0"/>
        <v>0.85215067406819989</v>
      </c>
      <c r="F30" s="43"/>
      <c r="G30" s="43"/>
    </row>
    <row r="31" spans="1:7" ht="15.75" hidden="1">
      <c r="A31" s="44" t="s">
        <v>28</v>
      </c>
      <c r="B31" s="58" t="s">
        <v>29</v>
      </c>
      <c r="C31" s="59">
        <v>2000</v>
      </c>
      <c r="D31" s="60">
        <v>2000</v>
      </c>
      <c r="E31" s="61">
        <f t="shared" si="0"/>
        <v>1</v>
      </c>
      <c r="F31" s="43"/>
      <c r="G31" s="43"/>
    </row>
    <row r="32" spans="1:7" ht="15.75" hidden="1">
      <c r="A32" s="44" t="s">
        <v>30</v>
      </c>
      <c r="B32" s="58" t="s">
        <v>31</v>
      </c>
      <c r="C32" s="59">
        <v>151270</v>
      </c>
      <c r="D32" s="60">
        <v>137595.63</v>
      </c>
      <c r="E32" s="61">
        <f t="shared" si="0"/>
        <v>0.90960289548489459</v>
      </c>
      <c r="F32" s="43"/>
      <c r="G32" s="43"/>
    </row>
    <row r="33" spans="1:7" ht="15.75" hidden="1">
      <c r="A33" s="44" t="s">
        <v>12</v>
      </c>
      <c r="B33" s="58" t="s">
        <v>13</v>
      </c>
      <c r="C33" s="59">
        <v>57638</v>
      </c>
      <c r="D33" s="60">
        <v>33724.18</v>
      </c>
      <c r="E33" s="61">
        <f t="shared" si="0"/>
        <v>0.58510323050765123</v>
      </c>
      <c r="F33" s="43"/>
      <c r="G33" s="43"/>
    </row>
    <row r="34" spans="1:7" ht="15.75" hidden="1">
      <c r="A34" s="44" t="s">
        <v>14</v>
      </c>
      <c r="B34" s="58" t="s">
        <v>15</v>
      </c>
      <c r="C34" s="59">
        <v>3000</v>
      </c>
      <c r="D34" s="60">
        <v>412.01</v>
      </c>
      <c r="E34" s="61">
        <f t="shared" si="0"/>
        <v>0.13733666666666666</v>
      </c>
      <c r="F34" s="43"/>
      <c r="G34" s="43"/>
    </row>
    <row r="35" spans="1:7" ht="15.75" hidden="1">
      <c r="A35" s="44" t="s">
        <v>16</v>
      </c>
      <c r="B35" s="58" t="s">
        <v>17</v>
      </c>
      <c r="C35" s="59">
        <v>3700</v>
      </c>
      <c r="D35" s="60">
        <v>3698.14</v>
      </c>
      <c r="E35" s="61">
        <f t="shared" si="0"/>
        <v>0.9994972972972973</v>
      </c>
      <c r="F35" s="43"/>
      <c r="G35" s="43"/>
    </row>
    <row r="36" spans="1:7" ht="15.75" hidden="1">
      <c r="A36" s="44" t="s">
        <v>18</v>
      </c>
      <c r="B36" s="58" t="s">
        <v>19</v>
      </c>
      <c r="C36" s="59">
        <v>24000</v>
      </c>
      <c r="D36" s="60">
        <v>21920.65</v>
      </c>
      <c r="E36" s="61">
        <f t="shared" si="0"/>
        <v>0.91336041666666667</v>
      </c>
      <c r="F36" s="43"/>
      <c r="G36" s="43"/>
    </row>
    <row r="37" spans="1:7" ht="15.75" hidden="1">
      <c r="A37" s="44" t="s">
        <v>20</v>
      </c>
      <c r="B37" s="58" t="s">
        <v>21</v>
      </c>
      <c r="C37" s="59">
        <v>152200</v>
      </c>
      <c r="D37" s="60">
        <v>145387.56</v>
      </c>
      <c r="E37" s="61">
        <f t="shared" si="0"/>
        <v>0.95524021024967143</v>
      </c>
      <c r="F37" s="43"/>
      <c r="G37" s="43"/>
    </row>
    <row r="38" spans="1:7" s="2" customFormat="1" ht="15.75" hidden="1">
      <c r="A38" s="38" t="s">
        <v>26</v>
      </c>
      <c r="B38" s="62" t="s">
        <v>63</v>
      </c>
      <c r="C38" s="40">
        <v>5419294</v>
      </c>
      <c r="D38" s="63">
        <f>D39+D40+D41+D42+D43+D44+D45+D46+D47+D48</f>
        <v>5258725.4999999991</v>
      </c>
      <c r="E38" s="42">
        <f t="shared" si="0"/>
        <v>0.97037095606918522</v>
      </c>
      <c r="F38" s="64"/>
      <c r="G38" s="64"/>
    </row>
    <row r="39" spans="1:7" ht="15.75" hidden="1">
      <c r="A39" s="44" t="s">
        <v>6</v>
      </c>
      <c r="B39" s="58" t="s">
        <v>7</v>
      </c>
      <c r="C39" s="46">
        <v>3103000</v>
      </c>
      <c r="D39" s="46">
        <v>3102821.58</v>
      </c>
      <c r="E39" s="42">
        <f t="shared" si="0"/>
        <v>0.99994250080567193</v>
      </c>
      <c r="F39" s="43"/>
      <c r="G39" s="43"/>
    </row>
    <row r="40" spans="1:7" ht="15.75" hidden="1">
      <c r="A40" s="44" t="s">
        <v>8</v>
      </c>
      <c r="B40" s="58" t="s">
        <v>9</v>
      </c>
      <c r="C40" s="46">
        <v>700000</v>
      </c>
      <c r="D40" s="46">
        <v>691699.69</v>
      </c>
      <c r="E40" s="42">
        <f t="shared" si="0"/>
        <v>0.98814241428571425</v>
      </c>
      <c r="F40" s="43"/>
      <c r="G40" s="43"/>
    </row>
    <row r="41" spans="1:7" ht="15.75" hidden="1">
      <c r="A41" s="44" t="s">
        <v>10</v>
      </c>
      <c r="B41" s="58" t="s">
        <v>11</v>
      </c>
      <c r="C41" s="46">
        <v>38000</v>
      </c>
      <c r="D41" s="46">
        <v>37800</v>
      </c>
      <c r="E41" s="42">
        <f t="shared" si="0"/>
        <v>0.99473684210526314</v>
      </c>
      <c r="F41" s="43"/>
      <c r="G41" s="43"/>
    </row>
    <row r="42" spans="1:7" ht="15.75" hidden="1">
      <c r="A42" s="44" t="s">
        <v>28</v>
      </c>
      <c r="B42" s="58" t="s">
        <v>29</v>
      </c>
      <c r="C42" s="46">
        <v>2000</v>
      </c>
      <c r="D42" s="46">
        <v>1999.67</v>
      </c>
      <c r="E42" s="42">
        <f t="shared" si="0"/>
        <v>0.99983500000000003</v>
      </c>
      <c r="F42" s="43"/>
      <c r="G42" s="43"/>
    </row>
    <row r="43" spans="1:7" ht="15.75" hidden="1">
      <c r="A43" s="44" t="s">
        <v>30</v>
      </c>
      <c r="B43" s="58" t="s">
        <v>31</v>
      </c>
      <c r="C43" s="46">
        <v>726110</v>
      </c>
      <c r="D43" s="46">
        <v>609718.67000000004</v>
      </c>
      <c r="E43" s="42">
        <f t="shared" si="0"/>
        <v>0.83970565065899117</v>
      </c>
      <c r="F43" s="43"/>
      <c r="G43" s="43"/>
    </row>
    <row r="44" spans="1:7" ht="15.75" hidden="1">
      <c r="A44" s="44" t="s">
        <v>12</v>
      </c>
      <c r="B44" s="58" t="s">
        <v>13</v>
      </c>
      <c r="C44" s="46">
        <v>103984</v>
      </c>
      <c r="D44" s="46">
        <v>89458.64</v>
      </c>
      <c r="E44" s="42">
        <f t="shared" si="0"/>
        <v>0.86031158639790739</v>
      </c>
      <c r="F44" s="43"/>
      <c r="G44" s="43"/>
    </row>
    <row r="45" spans="1:7" ht="15.75" hidden="1">
      <c r="A45" s="44" t="s">
        <v>14</v>
      </c>
      <c r="B45" s="58" t="s">
        <v>15</v>
      </c>
      <c r="C45" s="46">
        <v>1500</v>
      </c>
      <c r="D45" s="46">
        <v>880</v>
      </c>
      <c r="E45" s="42">
        <f t="shared" si="0"/>
        <v>0.58666666666666667</v>
      </c>
      <c r="F45" s="43"/>
      <c r="G45" s="43"/>
    </row>
    <row r="46" spans="1:7" ht="15.75" hidden="1">
      <c r="A46" s="44" t="s">
        <v>16</v>
      </c>
      <c r="B46" s="58" t="s">
        <v>17</v>
      </c>
      <c r="C46" s="46">
        <v>42500</v>
      </c>
      <c r="D46" s="46">
        <v>40525.64</v>
      </c>
      <c r="E46" s="42">
        <f t="shared" si="0"/>
        <v>0.95354447058823533</v>
      </c>
      <c r="F46" s="43"/>
      <c r="G46" s="43"/>
    </row>
    <row r="47" spans="1:7" ht="15.75" hidden="1">
      <c r="A47" s="44" t="s">
        <v>18</v>
      </c>
      <c r="B47" s="58" t="s">
        <v>19</v>
      </c>
      <c r="C47" s="46">
        <v>172200</v>
      </c>
      <c r="D47" s="46">
        <v>156325.18</v>
      </c>
      <c r="E47" s="42">
        <f t="shared" si="0"/>
        <v>0.90781173054587683</v>
      </c>
      <c r="F47" s="43"/>
      <c r="G47" s="43"/>
    </row>
    <row r="48" spans="1:7" ht="15.75" hidden="1">
      <c r="A48" s="44" t="s">
        <v>20</v>
      </c>
      <c r="B48" s="58" t="s">
        <v>21</v>
      </c>
      <c r="C48" s="46">
        <v>530000</v>
      </c>
      <c r="D48" s="46">
        <v>527496.43000000005</v>
      </c>
      <c r="E48" s="42">
        <f t="shared" si="0"/>
        <v>0.99527628301886806</v>
      </c>
      <c r="F48" s="43"/>
      <c r="G48" s="43"/>
    </row>
    <row r="49" spans="1:7" s="2" customFormat="1" ht="15.75" hidden="1">
      <c r="A49" s="38" t="s">
        <v>26</v>
      </c>
      <c r="B49" s="62" t="s">
        <v>64</v>
      </c>
      <c r="C49" s="40">
        <v>2813975</v>
      </c>
      <c r="D49" s="40">
        <f>D50+D51+D52+D53+D54+D55+D56+D57+D58+D59</f>
        <v>2813580.75</v>
      </c>
      <c r="E49" s="42">
        <f t="shared" si="0"/>
        <v>0.99985989569914446</v>
      </c>
      <c r="F49" s="64"/>
      <c r="G49" s="64"/>
    </row>
    <row r="50" spans="1:7" ht="15.75" hidden="1">
      <c r="A50" s="44" t="s">
        <v>6</v>
      </c>
      <c r="B50" s="58" t="s">
        <v>7</v>
      </c>
      <c r="C50" s="46">
        <v>1748564</v>
      </c>
      <c r="D50" s="46">
        <v>1748564</v>
      </c>
      <c r="E50" s="42">
        <f t="shared" si="0"/>
        <v>1</v>
      </c>
      <c r="F50" s="43"/>
      <c r="G50" s="43"/>
    </row>
    <row r="51" spans="1:7" ht="15.75" hidden="1">
      <c r="A51" s="44" t="s">
        <v>8</v>
      </c>
      <c r="B51" s="58" t="s">
        <v>9</v>
      </c>
      <c r="C51" s="46">
        <v>387154</v>
      </c>
      <c r="D51" s="46">
        <v>387154</v>
      </c>
      <c r="E51" s="42">
        <f t="shared" si="0"/>
        <v>1</v>
      </c>
      <c r="F51" s="43"/>
      <c r="G51" s="43"/>
    </row>
    <row r="52" spans="1:7" ht="15.75" hidden="1">
      <c r="A52" s="44" t="s">
        <v>10</v>
      </c>
      <c r="B52" s="58" t="s">
        <v>11</v>
      </c>
      <c r="C52" s="46">
        <v>31368</v>
      </c>
      <c r="D52" s="46">
        <v>31368</v>
      </c>
      <c r="E52" s="42">
        <f t="shared" si="0"/>
        <v>1</v>
      </c>
      <c r="F52" s="43"/>
      <c r="G52" s="43"/>
    </row>
    <row r="53" spans="1:7" ht="15.75" hidden="1">
      <c r="A53" s="44" t="s">
        <v>28</v>
      </c>
      <c r="B53" s="58" t="s">
        <v>29</v>
      </c>
      <c r="C53" s="46">
        <v>4500</v>
      </c>
      <c r="D53" s="46">
        <v>4500</v>
      </c>
      <c r="E53" s="42">
        <f t="shared" si="0"/>
        <v>1</v>
      </c>
      <c r="F53" s="43"/>
      <c r="G53" s="43"/>
    </row>
    <row r="54" spans="1:7" ht="15.75" hidden="1">
      <c r="A54" s="44" t="s">
        <v>30</v>
      </c>
      <c r="B54" s="58" t="s">
        <v>31</v>
      </c>
      <c r="C54" s="46">
        <v>371670</v>
      </c>
      <c r="D54" s="46">
        <v>371670</v>
      </c>
      <c r="E54" s="42">
        <f t="shared" si="0"/>
        <v>1</v>
      </c>
      <c r="F54" s="43"/>
      <c r="G54" s="43"/>
    </row>
    <row r="55" spans="1:7" ht="15.75" hidden="1">
      <c r="A55" s="44" t="s">
        <v>12</v>
      </c>
      <c r="B55" s="58" t="s">
        <v>13</v>
      </c>
      <c r="C55" s="46">
        <v>68919</v>
      </c>
      <c r="D55" s="46">
        <v>68822.41</v>
      </c>
      <c r="E55" s="42">
        <f t="shared" si="0"/>
        <v>0.9985984996880396</v>
      </c>
      <c r="F55" s="43"/>
      <c r="G55" s="43"/>
    </row>
    <row r="56" spans="1:7" ht="15.75" hidden="1">
      <c r="A56" s="44" t="s">
        <v>14</v>
      </c>
      <c r="B56" s="58" t="s">
        <v>15</v>
      </c>
      <c r="C56" s="46">
        <v>500</v>
      </c>
      <c r="D56" s="46">
        <v>352.01</v>
      </c>
      <c r="E56" s="42">
        <f t="shared" si="0"/>
        <v>0.70401999999999998</v>
      </c>
      <c r="F56" s="43"/>
      <c r="G56" s="43"/>
    </row>
    <row r="57" spans="1:7" ht="15.75" hidden="1">
      <c r="A57" s="44" t="s">
        <v>16</v>
      </c>
      <c r="B57" s="58" t="s">
        <v>17</v>
      </c>
      <c r="C57" s="46">
        <v>14400</v>
      </c>
      <c r="D57" s="46">
        <v>14392.3</v>
      </c>
      <c r="E57" s="42">
        <f t="shared" si="0"/>
        <v>0.99946527777777772</v>
      </c>
      <c r="F57" s="43"/>
      <c r="G57" s="43"/>
    </row>
    <row r="58" spans="1:7" ht="15.75" hidden="1">
      <c r="A58" s="44" t="s">
        <v>18</v>
      </c>
      <c r="B58" s="58" t="s">
        <v>19</v>
      </c>
      <c r="C58" s="46">
        <v>30400</v>
      </c>
      <c r="D58" s="46">
        <v>30399.200000000001</v>
      </c>
      <c r="E58" s="42">
        <f t="shared" si="0"/>
        <v>0.99997368421052635</v>
      </c>
      <c r="F58" s="43"/>
      <c r="G58" s="43"/>
    </row>
    <row r="59" spans="1:7" ht="15.75" hidden="1">
      <c r="A59" s="44" t="s">
        <v>20</v>
      </c>
      <c r="B59" s="58" t="s">
        <v>21</v>
      </c>
      <c r="C59" s="46">
        <v>156500</v>
      </c>
      <c r="D59" s="46">
        <v>156358.82999999999</v>
      </c>
      <c r="E59" s="42">
        <f t="shared" si="0"/>
        <v>0.99909795527156542</v>
      </c>
      <c r="F59" s="43"/>
      <c r="G59" s="43"/>
    </row>
    <row r="60" spans="1:7" s="2" customFormat="1" ht="15.75" hidden="1">
      <c r="A60" s="38" t="s">
        <v>26</v>
      </c>
      <c r="B60" s="62" t="s">
        <v>65</v>
      </c>
      <c r="C60" s="40">
        <v>2524377</v>
      </c>
      <c r="D60" s="56">
        <f>D61+D62+D63+D64+D65+D66+D67+D68+D69+D70</f>
        <v>2478211.1</v>
      </c>
      <c r="E60" s="42">
        <f t="shared" si="0"/>
        <v>0.98171196299126484</v>
      </c>
      <c r="F60" s="64"/>
      <c r="G60" s="64"/>
    </row>
    <row r="61" spans="1:7" ht="15.75" hidden="1">
      <c r="A61" s="44" t="s">
        <v>6</v>
      </c>
      <c r="B61" s="58" t="s">
        <v>7</v>
      </c>
      <c r="C61" s="59">
        <v>1358240</v>
      </c>
      <c r="D61" s="60">
        <v>1353670.25</v>
      </c>
      <c r="E61" s="61">
        <f t="shared" si="0"/>
        <v>0.99663553569325014</v>
      </c>
      <c r="F61" s="43"/>
      <c r="G61" s="43"/>
    </row>
    <row r="62" spans="1:7" ht="15.75" hidden="1">
      <c r="A62" s="44" t="s">
        <v>8</v>
      </c>
      <c r="B62" s="58" t="s">
        <v>9</v>
      </c>
      <c r="C62" s="59">
        <v>305000</v>
      </c>
      <c r="D62" s="60">
        <v>305000</v>
      </c>
      <c r="E62" s="61">
        <f t="shared" si="0"/>
        <v>1</v>
      </c>
      <c r="F62" s="43"/>
      <c r="G62" s="43"/>
    </row>
    <row r="63" spans="1:7" ht="15.75" hidden="1">
      <c r="A63" s="44" t="s">
        <v>10</v>
      </c>
      <c r="B63" s="58" t="s">
        <v>11</v>
      </c>
      <c r="C63" s="59">
        <v>32000</v>
      </c>
      <c r="D63" s="60">
        <v>31331.759999999998</v>
      </c>
      <c r="E63" s="61">
        <f t="shared" si="0"/>
        <v>0.97911749999999997</v>
      </c>
      <c r="F63" s="43"/>
      <c r="G63" s="43"/>
    </row>
    <row r="64" spans="1:7" ht="15.75" hidden="1">
      <c r="A64" s="44" t="s">
        <v>28</v>
      </c>
      <c r="B64" s="58" t="s">
        <v>29</v>
      </c>
      <c r="C64" s="59">
        <v>2000</v>
      </c>
      <c r="D64" s="60">
        <v>2000</v>
      </c>
      <c r="E64" s="61">
        <f t="shared" si="0"/>
        <v>1</v>
      </c>
      <c r="F64" s="43"/>
      <c r="G64" s="43"/>
    </row>
    <row r="65" spans="1:7" ht="15.75" hidden="1">
      <c r="A65" s="44" t="s">
        <v>30</v>
      </c>
      <c r="B65" s="58" t="s">
        <v>31</v>
      </c>
      <c r="C65" s="59">
        <v>302540</v>
      </c>
      <c r="D65" s="60">
        <v>286976.59000000003</v>
      </c>
      <c r="E65" s="61">
        <f t="shared" si="0"/>
        <v>0.9485575130561249</v>
      </c>
      <c r="F65" s="43"/>
      <c r="G65" s="43"/>
    </row>
    <row r="66" spans="1:7" ht="15.75" hidden="1">
      <c r="A66" s="44" t="s">
        <v>12</v>
      </c>
      <c r="B66" s="58" t="s">
        <v>13</v>
      </c>
      <c r="C66" s="59">
        <v>80197</v>
      </c>
      <c r="D66" s="60">
        <v>67175.33</v>
      </c>
      <c r="E66" s="61">
        <f t="shared" si="0"/>
        <v>0.8376289636769455</v>
      </c>
      <c r="F66" s="43"/>
      <c r="G66" s="43"/>
    </row>
    <row r="67" spans="1:7" ht="15.75" hidden="1">
      <c r="A67" s="44" t="s">
        <v>14</v>
      </c>
      <c r="B67" s="58" t="s">
        <v>15</v>
      </c>
      <c r="C67" s="59">
        <v>3000</v>
      </c>
      <c r="D67" s="60">
        <v>1278.02</v>
      </c>
      <c r="E67" s="61">
        <f t="shared" si="0"/>
        <v>0.42600666666666664</v>
      </c>
      <c r="F67" s="43"/>
      <c r="G67" s="43"/>
    </row>
    <row r="68" spans="1:7" ht="15.75" hidden="1">
      <c r="A68" s="44" t="s">
        <v>16</v>
      </c>
      <c r="B68" s="58" t="s">
        <v>17</v>
      </c>
      <c r="C68" s="59">
        <v>13600</v>
      </c>
      <c r="D68" s="60">
        <v>12081.06</v>
      </c>
      <c r="E68" s="61">
        <f t="shared" si="0"/>
        <v>0.88831323529411765</v>
      </c>
      <c r="F68" s="43"/>
      <c r="G68" s="43"/>
    </row>
    <row r="69" spans="1:7" ht="15.75" hidden="1">
      <c r="A69" s="44" t="s">
        <v>18</v>
      </c>
      <c r="B69" s="58" t="s">
        <v>19</v>
      </c>
      <c r="C69" s="59">
        <v>104600</v>
      </c>
      <c r="D69" s="60">
        <v>99587.79</v>
      </c>
      <c r="E69" s="61">
        <f t="shared" si="0"/>
        <v>0.95208212237093681</v>
      </c>
      <c r="F69" s="43"/>
      <c r="G69" s="43"/>
    </row>
    <row r="70" spans="1:7" ht="15.75" hidden="1">
      <c r="A70" s="44" t="s">
        <v>20</v>
      </c>
      <c r="B70" s="58" t="s">
        <v>21</v>
      </c>
      <c r="C70" s="59">
        <v>323200</v>
      </c>
      <c r="D70" s="60">
        <v>319110.3</v>
      </c>
      <c r="E70" s="61">
        <f t="shared" ref="E70:E133" si="2">D70/C70</f>
        <v>0.98734622524752469</v>
      </c>
      <c r="F70" s="43"/>
      <c r="G70" s="43"/>
    </row>
    <row r="71" spans="1:7" s="2" customFormat="1" ht="15.75" hidden="1">
      <c r="A71" s="38" t="s">
        <v>26</v>
      </c>
      <c r="B71" s="62" t="s">
        <v>66</v>
      </c>
      <c r="C71" s="40">
        <v>4371763</v>
      </c>
      <c r="D71" s="63">
        <f>D72+D73+D74+D75+D76+D77+D78+D79+D80+D81</f>
        <v>3926648.22</v>
      </c>
      <c r="E71" s="42">
        <f t="shared" si="2"/>
        <v>0.89818414676184422</v>
      </c>
      <c r="F71" s="64"/>
      <c r="G71" s="64"/>
    </row>
    <row r="72" spans="1:7" ht="15.75" hidden="1">
      <c r="A72" s="44" t="s">
        <v>6</v>
      </c>
      <c r="B72" s="58" t="s">
        <v>7</v>
      </c>
      <c r="C72" s="46">
        <v>2374650</v>
      </c>
      <c r="D72" s="46">
        <v>2283595.9500000002</v>
      </c>
      <c r="E72" s="42">
        <f t="shared" si="2"/>
        <v>0.96165580190764965</v>
      </c>
      <c r="F72" s="43"/>
      <c r="G72" s="43"/>
    </row>
    <row r="73" spans="1:7" ht="15.75" hidden="1">
      <c r="A73" s="44" t="s">
        <v>8</v>
      </c>
      <c r="B73" s="58" t="s">
        <v>9</v>
      </c>
      <c r="C73" s="46">
        <v>515400</v>
      </c>
      <c r="D73" s="46">
        <v>503158.84</v>
      </c>
      <c r="E73" s="42">
        <f t="shared" si="2"/>
        <v>0.97624920450135821</v>
      </c>
      <c r="F73" s="43"/>
      <c r="G73" s="43"/>
    </row>
    <row r="74" spans="1:7" ht="15.75" hidden="1">
      <c r="A74" s="44" t="s">
        <v>10</v>
      </c>
      <c r="B74" s="58" t="s">
        <v>11</v>
      </c>
      <c r="C74" s="46">
        <v>34200</v>
      </c>
      <c r="D74" s="46">
        <v>34152.43</v>
      </c>
      <c r="E74" s="42">
        <f t="shared" si="2"/>
        <v>0.99860906432748542</v>
      </c>
      <c r="F74" s="43"/>
      <c r="G74" s="43"/>
    </row>
    <row r="75" spans="1:7" ht="15.75" hidden="1">
      <c r="A75" s="44" t="s">
        <v>28</v>
      </c>
      <c r="B75" s="58" t="s">
        <v>29</v>
      </c>
      <c r="C75" s="46">
        <v>2000</v>
      </c>
      <c r="D75" s="46">
        <v>2000</v>
      </c>
      <c r="E75" s="42">
        <f t="shared" si="2"/>
        <v>1</v>
      </c>
      <c r="F75" s="43"/>
      <c r="G75" s="43"/>
    </row>
    <row r="76" spans="1:7" ht="15.75" hidden="1">
      <c r="A76" s="44" t="s">
        <v>30</v>
      </c>
      <c r="B76" s="58" t="s">
        <v>31</v>
      </c>
      <c r="C76" s="46">
        <v>453810</v>
      </c>
      <c r="D76" s="46">
        <v>262201.39</v>
      </c>
      <c r="E76" s="42">
        <f t="shared" si="2"/>
        <v>0.57777790264648199</v>
      </c>
      <c r="F76" s="43"/>
      <c r="G76" s="43"/>
    </row>
    <row r="77" spans="1:7" ht="15.75" hidden="1">
      <c r="A77" s="44" t="s">
        <v>12</v>
      </c>
      <c r="B77" s="58" t="s">
        <v>13</v>
      </c>
      <c r="C77" s="46">
        <v>263329</v>
      </c>
      <c r="D77" s="46">
        <v>215803.92</v>
      </c>
      <c r="E77" s="42">
        <f t="shared" si="2"/>
        <v>0.81952204276779239</v>
      </c>
      <c r="F77" s="43"/>
      <c r="G77" s="43"/>
    </row>
    <row r="78" spans="1:7" ht="15.75" hidden="1">
      <c r="A78" s="44" t="s">
        <v>14</v>
      </c>
      <c r="B78" s="58" t="s">
        <v>15</v>
      </c>
      <c r="C78" s="46">
        <v>5000</v>
      </c>
      <c r="D78" s="46">
        <v>0</v>
      </c>
      <c r="E78" s="42"/>
      <c r="F78" s="43"/>
      <c r="G78" s="43"/>
    </row>
    <row r="79" spans="1:7" ht="15.75" hidden="1">
      <c r="A79" s="44" t="s">
        <v>16</v>
      </c>
      <c r="B79" s="58" t="s">
        <v>17</v>
      </c>
      <c r="C79" s="46">
        <v>45590</v>
      </c>
      <c r="D79" s="46">
        <v>35902.559999999998</v>
      </c>
      <c r="E79" s="42">
        <f t="shared" si="2"/>
        <v>0.78750954156613284</v>
      </c>
      <c r="F79" s="43"/>
      <c r="G79" s="43"/>
    </row>
    <row r="80" spans="1:7" ht="15.75" hidden="1">
      <c r="A80" s="44" t="s">
        <v>18</v>
      </c>
      <c r="B80" s="58" t="s">
        <v>19</v>
      </c>
      <c r="C80" s="46">
        <v>136000</v>
      </c>
      <c r="D80" s="46">
        <v>107841</v>
      </c>
      <c r="E80" s="42">
        <f t="shared" si="2"/>
        <v>0.79294852941176475</v>
      </c>
      <c r="F80" s="43"/>
      <c r="G80" s="43"/>
    </row>
    <row r="81" spans="1:7" ht="15.75" hidden="1">
      <c r="A81" s="44" t="s">
        <v>20</v>
      </c>
      <c r="B81" s="58" t="s">
        <v>21</v>
      </c>
      <c r="C81" s="46">
        <v>541784</v>
      </c>
      <c r="D81" s="46">
        <v>481992.13</v>
      </c>
      <c r="E81" s="42">
        <f t="shared" si="2"/>
        <v>0.8896389151396128</v>
      </c>
      <c r="F81" s="43"/>
      <c r="G81" s="43"/>
    </row>
    <row r="82" spans="1:7" s="2" customFormat="1" ht="15.75" hidden="1">
      <c r="A82" s="38" t="s">
        <v>26</v>
      </c>
      <c r="B82" s="62" t="s">
        <v>67</v>
      </c>
      <c r="C82" s="40">
        <v>4918235</v>
      </c>
      <c r="D82" s="40">
        <f>D83+D84+D85+D86+D87+D88+D89+D90+D91+D92</f>
        <v>4741011.1500000004</v>
      </c>
      <c r="E82" s="42">
        <f t="shared" si="2"/>
        <v>0.96396596543272139</v>
      </c>
      <c r="F82" s="64"/>
      <c r="G82" s="64"/>
    </row>
    <row r="83" spans="1:7" ht="15.75" hidden="1">
      <c r="A83" s="44" t="s">
        <v>6</v>
      </c>
      <c r="B83" s="58" t="s">
        <v>7</v>
      </c>
      <c r="C83" s="46">
        <v>2857491</v>
      </c>
      <c r="D83" s="46">
        <v>2759364.18</v>
      </c>
      <c r="E83" s="42">
        <f t="shared" si="2"/>
        <v>0.96565979735369256</v>
      </c>
      <c r="F83" s="43"/>
      <c r="G83" s="43"/>
    </row>
    <row r="84" spans="1:7" ht="15.75" hidden="1">
      <c r="A84" s="44" t="s">
        <v>8</v>
      </c>
      <c r="B84" s="58" t="s">
        <v>9</v>
      </c>
      <c r="C84" s="46">
        <v>655217</v>
      </c>
      <c r="D84" s="46">
        <v>622986.81000000006</v>
      </c>
      <c r="E84" s="42">
        <f t="shared" si="2"/>
        <v>0.95080989962104168</v>
      </c>
      <c r="F84" s="43"/>
      <c r="G84" s="43"/>
    </row>
    <row r="85" spans="1:7" ht="15.75" hidden="1">
      <c r="A85" s="44" t="s">
        <v>10</v>
      </c>
      <c r="B85" s="58" t="s">
        <v>11</v>
      </c>
      <c r="C85" s="46">
        <v>63700</v>
      </c>
      <c r="D85" s="46">
        <v>50699.07</v>
      </c>
      <c r="E85" s="42">
        <f t="shared" si="2"/>
        <v>0.79590376766091053</v>
      </c>
      <c r="F85" s="43"/>
      <c r="G85" s="43"/>
    </row>
    <row r="86" spans="1:7" ht="15.75" hidden="1">
      <c r="A86" s="44" t="s">
        <v>28</v>
      </c>
      <c r="B86" s="58" t="s">
        <v>29</v>
      </c>
      <c r="C86" s="46">
        <v>2000</v>
      </c>
      <c r="D86" s="46">
        <v>2000</v>
      </c>
      <c r="E86" s="42">
        <f t="shared" si="2"/>
        <v>1</v>
      </c>
      <c r="F86" s="43"/>
      <c r="G86" s="43"/>
    </row>
    <row r="87" spans="1:7" ht="15.75" hidden="1">
      <c r="A87" s="44" t="s">
        <v>30</v>
      </c>
      <c r="B87" s="58" t="s">
        <v>31</v>
      </c>
      <c r="C87" s="46">
        <v>534320</v>
      </c>
      <c r="D87" s="46">
        <v>534308.65</v>
      </c>
      <c r="E87" s="42">
        <f t="shared" si="2"/>
        <v>0.99997875804761194</v>
      </c>
      <c r="F87" s="43"/>
      <c r="G87" s="43"/>
    </row>
    <row r="88" spans="1:7" ht="15.75" hidden="1">
      <c r="A88" s="44" t="s">
        <v>12</v>
      </c>
      <c r="B88" s="58" t="s">
        <v>13</v>
      </c>
      <c r="C88" s="46">
        <v>93907</v>
      </c>
      <c r="D88" s="46">
        <v>65262.85</v>
      </c>
      <c r="E88" s="42">
        <f t="shared" si="2"/>
        <v>0.69497321818394797</v>
      </c>
      <c r="F88" s="43"/>
      <c r="G88" s="43"/>
    </row>
    <row r="89" spans="1:7" ht="15.75" hidden="1">
      <c r="A89" s="44" t="s">
        <v>14</v>
      </c>
      <c r="B89" s="58" t="s">
        <v>15</v>
      </c>
      <c r="C89" s="46">
        <v>0</v>
      </c>
      <c r="D89" s="46">
        <v>0</v>
      </c>
      <c r="E89" s="42"/>
      <c r="F89" s="43"/>
      <c r="G89" s="43"/>
    </row>
    <row r="90" spans="1:7" ht="15.75" hidden="1">
      <c r="A90" s="44" t="s">
        <v>16</v>
      </c>
      <c r="B90" s="58" t="s">
        <v>17</v>
      </c>
      <c r="C90" s="46">
        <v>25000</v>
      </c>
      <c r="D90" s="46">
        <v>19794.419999999998</v>
      </c>
      <c r="E90" s="42">
        <f t="shared" si="2"/>
        <v>0.79177679999999995</v>
      </c>
      <c r="F90" s="43"/>
      <c r="G90" s="43"/>
    </row>
    <row r="91" spans="1:7" ht="15.75" hidden="1">
      <c r="A91" s="44" t="s">
        <v>18</v>
      </c>
      <c r="B91" s="58" t="s">
        <v>19</v>
      </c>
      <c r="C91" s="46">
        <v>168000</v>
      </c>
      <c r="D91" s="46">
        <v>168000</v>
      </c>
      <c r="E91" s="42">
        <f t="shared" si="2"/>
        <v>1</v>
      </c>
      <c r="F91" s="43"/>
      <c r="G91" s="43"/>
    </row>
    <row r="92" spans="1:7" ht="15.75" hidden="1">
      <c r="A92" s="44" t="s">
        <v>20</v>
      </c>
      <c r="B92" s="58" t="s">
        <v>21</v>
      </c>
      <c r="C92" s="46">
        <v>518600</v>
      </c>
      <c r="D92" s="46">
        <v>518595.17</v>
      </c>
      <c r="E92" s="42">
        <f t="shared" si="2"/>
        <v>0.99999068646355571</v>
      </c>
      <c r="F92" s="43"/>
      <c r="G92" s="43"/>
    </row>
    <row r="93" spans="1:7" s="2" customFormat="1" ht="15.75" hidden="1">
      <c r="A93" s="38" t="s">
        <v>26</v>
      </c>
      <c r="B93" s="62" t="s">
        <v>68</v>
      </c>
      <c r="C93" s="40">
        <v>3042405</v>
      </c>
      <c r="D93" s="40">
        <f>D94+D95+D96+D97+D98+D99+D100+D101+D102+D103</f>
        <v>2607453.5</v>
      </c>
      <c r="E93" s="42">
        <f t="shared" si="2"/>
        <v>0.8570369493870803</v>
      </c>
      <c r="F93" s="64"/>
      <c r="G93" s="64"/>
    </row>
    <row r="94" spans="1:7" ht="15.75" hidden="1">
      <c r="A94" s="44" t="s">
        <v>6</v>
      </c>
      <c r="B94" s="58" t="s">
        <v>7</v>
      </c>
      <c r="C94" s="46">
        <v>1531138</v>
      </c>
      <c r="D94" s="46">
        <v>1282286.8799999999</v>
      </c>
      <c r="E94" s="42">
        <f t="shared" si="2"/>
        <v>0.83747309517496127</v>
      </c>
      <c r="F94" s="43"/>
      <c r="G94" s="43"/>
    </row>
    <row r="95" spans="1:7" ht="15.75" hidden="1">
      <c r="A95" s="44" t="s">
        <v>8</v>
      </c>
      <c r="B95" s="58" t="s">
        <v>9</v>
      </c>
      <c r="C95" s="46">
        <v>357430</v>
      </c>
      <c r="D95" s="46">
        <v>284862.57</v>
      </c>
      <c r="E95" s="42">
        <f t="shared" si="2"/>
        <v>0.79697442855943823</v>
      </c>
      <c r="F95" s="43"/>
      <c r="G95" s="43"/>
    </row>
    <row r="96" spans="1:7" ht="15.75" hidden="1">
      <c r="A96" s="44" t="s">
        <v>10</v>
      </c>
      <c r="B96" s="58" t="s">
        <v>11</v>
      </c>
      <c r="C96" s="46">
        <v>228000</v>
      </c>
      <c r="D96" s="46">
        <v>206599.6</v>
      </c>
      <c r="E96" s="42">
        <f t="shared" si="2"/>
        <v>0.90613859649122808</v>
      </c>
      <c r="F96" s="43"/>
      <c r="G96" s="43"/>
    </row>
    <row r="97" spans="1:7" ht="15.75" hidden="1">
      <c r="A97" s="44" t="s">
        <v>28</v>
      </c>
      <c r="B97" s="58" t="s">
        <v>29</v>
      </c>
      <c r="C97" s="46">
        <v>2000</v>
      </c>
      <c r="D97" s="46">
        <v>1998.92</v>
      </c>
      <c r="E97" s="42">
        <f t="shared" si="2"/>
        <v>0.99946000000000002</v>
      </c>
      <c r="F97" s="43"/>
      <c r="G97" s="43"/>
    </row>
    <row r="98" spans="1:7" ht="15.75" hidden="1">
      <c r="A98" s="44" t="s">
        <v>30</v>
      </c>
      <c r="B98" s="58" t="s">
        <v>31</v>
      </c>
      <c r="C98" s="46">
        <v>332800</v>
      </c>
      <c r="D98" s="46">
        <v>306750.32</v>
      </c>
      <c r="E98" s="42">
        <f t="shared" si="2"/>
        <v>0.92172572115384621</v>
      </c>
      <c r="F98" s="43"/>
      <c r="G98" s="43"/>
    </row>
    <row r="99" spans="1:7" ht="15.75" hidden="1">
      <c r="A99" s="44" t="s">
        <v>12</v>
      </c>
      <c r="B99" s="58" t="s">
        <v>13</v>
      </c>
      <c r="C99" s="46">
        <v>69937</v>
      </c>
      <c r="D99" s="46">
        <v>36989.32</v>
      </c>
      <c r="E99" s="42">
        <f t="shared" si="2"/>
        <v>0.52889486251912432</v>
      </c>
      <c r="F99" s="43"/>
      <c r="G99" s="43"/>
    </row>
    <row r="100" spans="1:7" ht="15.75" hidden="1">
      <c r="A100" s="44" t="s">
        <v>14</v>
      </c>
      <c r="B100" s="58" t="s">
        <v>15</v>
      </c>
      <c r="C100" s="46">
        <v>3000</v>
      </c>
      <c r="D100" s="46">
        <v>0</v>
      </c>
      <c r="E100" s="42"/>
      <c r="F100" s="43"/>
      <c r="G100" s="43"/>
    </row>
    <row r="101" spans="1:7" ht="15.75" hidden="1">
      <c r="A101" s="44" t="s">
        <v>16</v>
      </c>
      <c r="B101" s="58" t="s">
        <v>17</v>
      </c>
      <c r="C101" s="46">
        <v>12400</v>
      </c>
      <c r="D101" s="46">
        <v>9029.19</v>
      </c>
      <c r="E101" s="42">
        <f t="shared" si="2"/>
        <v>0.72816048387096777</v>
      </c>
      <c r="F101" s="43"/>
      <c r="G101" s="43"/>
    </row>
    <row r="102" spans="1:7" ht="15.75" hidden="1">
      <c r="A102" s="44" t="s">
        <v>18</v>
      </c>
      <c r="B102" s="58" t="s">
        <v>19</v>
      </c>
      <c r="C102" s="46">
        <v>167400</v>
      </c>
      <c r="D102" s="46">
        <v>163933.57999999999</v>
      </c>
      <c r="E102" s="42">
        <f t="shared" si="2"/>
        <v>0.97929259259259249</v>
      </c>
      <c r="F102" s="43"/>
      <c r="G102" s="43"/>
    </row>
    <row r="103" spans="1:7" ht="15.75" hidden="1">
      <c r="A103" s="44" t="s">
        <v>20</v>
      </c>
      <c r="B103" s="58" t="s">
        <v>21</v>
      </c>
      <c r="C103" s="46">
        <v>338300</v>
      </c>
      <c r="D103" s="46">
        <v>315003.12</v>
      </c>
      <c r="E103" s="42">
        <f t="shared" si="2"/>
        <v>0.93113544191545961</v>
      </c>
      <c r="F103" s="43"/>
      <c r="G103" s="43"/>
    </row>
    <row r="104" spans="1:7" ht="22.5" customHeight="1">
      <c r="A104" s="38" t="s">
        <v>32</v>
      </c>
      <c r="B104" s="39" t="s">
        <v>33</v>
      </c>
      <c r="C104" s="40">
        <v>1378000</v>
      </c>
      <c r="D104" s="40">
        <f>D105</f>
        <v>1377100</v>
      </c>
      <c r="E104" s="42">
        <f t="shared" si="2"/>
        <v>0.99934687953555879</v>
      </c>
      <c r="F104" s="43"/>
      <c r="G104" s="43"/>
    </row>
    <row r="105" spans="1:7" ht="15.75">
      <c r="A105" s="44" t="s">
        <v>22</v>
      </c>
      <c r="B105" s="45" t="s">
        <v>23</v>
      </c>
      <c r="C105" s="46">
        <v>1378000</v>
      </c>
      <c r="D105" s="46">
        <v>1377100</v>
      </c>
      <c r="E105" s="42">
        <f t="shared" si="2"/>
        <v>0.99934687953555879</v>
      </c>
      <c r="F105" s="43"/>
      <c r="G105" s="43"/>
    </row>
    <row r="106" spans="1:7" ht="15.75">
      <c r="A106" s="38" t="s">
        <v>34</v>
      </c>
      <c r="B106" s="39" t="s">
        <v>35</v>
      </c>
      <c r="C106" s="40">
        <v>50000</v>
      </c>
      <c r="D106" s="40">
        <f>D107</f>
        <v>20000</v>
      </c>
      <c r="E106" s="42">
        <f t="shared" si="2"/>
        <v>0.4</v>
      </c>
      <c r="F106" s="43"/>
      <c r="G106" s="43"/>
    </row>
    <row r="107" spans="1:7" ht="15.75">
      <c r="A107" s="44" t="s">
        <v>12</v>
      </c>
      <c r="B107" s="45" t="s">
        <v>13</v>
      </c>
      <c r="C107" s="46">
        <v>50000</v>
      </c>
      <c r="D107" s="46">
        <v>20000</v>
      </c>
      <c r="E107" s="42">
        <f t="shared" si="2"/>
        <v>0.4</v>
      </c>
      <c r="F107" s="43"/>
      <c r="G107" s="43"/>
    </row>
    <row r="108" spans="1:7" ht="18" customHeight="1">
      <c r="A108" s="65" t="s">
        <v>36</v>
      </c>
      <c r="B108" s="39" t="s">
        <v>37</v>
      </c>
      <c r="C108" s="40">
        <v>8814436</v>
      </c>
      <c r="D108" s="40">
        <f>D109</f>
        <v>8710782.0800000001</v>
      </c>
      <c r="E108" s="42">
        <f t="shared" si="2"/>
        <v>0.98824043648396787</v>
      </c>
      <c r="F108" s="43"/>
      <c r="G108" s="43"/>
    </row>
    <row r="109" spans="1:7" ht="31.5">
      <c r="A109" s="44" t="s">
        <v>38</v>
      </c>
      <c r="B109" s="45" t="s">
        <v>39</v>
      </c>
      <c r="C109" s="46">
        <v>8814436</v>
      </c>
      <c r="D109" s="46">
        <f>1500546.86+7119900+90335.22</f>
        <v>8710782.0800000001</v>
      </c>
      <c r="E109" s="42">
        <f t="shared" si="2"/>
        <v>0.98824043648396787</v>
      </c>
      <c r="F109" s="43"/>
      <c r="G109" s="43"/>
    </row>
    <row r="110" spans="1:7" ht="21" customHeight="1">
      <c r="A110" s="65" t="s">
        <v>40</v>
      </c>
      <c r="B110" s="39" t="s">
        <v>41</v>
      </c>
      <c r="C110" s="40">
        <v>322242</v>
      </c>
      <c r="D110" s="41">
        <f>D111</f>
        <v>248380</v>
      </c>
      <c r="E110" s="42">
        <f t="shared" si="2"/>
        <v>0.77078717237355776</v>
      </c>
      <c r="F110" s="43"/>
      <c r="G110" s="43"/>
    </row>
    <row r="111" spans="1:7" ht="31.5">
      <c r="A111" s="44" t="s">
        <v>38</v>
      </c>
      <c r="B111" s="45" t="s">
        <v>39</v>
      </c>
      <c r="C111" s="46">
        <v>322242</v>
      </c>
      <c r="D111" s="46">
        <v>248380</v>
      </c>
      <c r="E111" s="42">
        <f t="shared" si="2"/>
        <v>0.77078717237355776</v>
      </c>
      <c r="F111" s="43"/>
      <c r="G111" s="43"/>
    </row>
    <row r="112" spans="1:7" ht="15.75">
      <c r="A112" s="65" t="s">
        <v>42</v>
      </c>
      <c r="B112" s="39" t="s">
        <v>43</v>
      </c>
      <c r="C112" s="40">
        <v>11763633</v>
      </c>
      <c r="D112" s="40">
        <f>D113+D114</f>
        <v>11726577.060000001</v>
      </c>
      <c r="E112" s="42">
        <f t="shared" si="2"/>
        <v>0.99684995783190455</v>
      </c>
      <c r="F112" s="43"/>
      <c r="G112" s="43"/>
    </row>
    <row r="113" spans="1:7" ht="15.75">
      <c r="A113" s="44" t="s">
        <v>18</v>
      </c>
      <c r="B113" s="45" t="s">
        <v>19</v>
      </c>
      <c r="C113" s="46">
        <v>2552000</v>
      </c>
      <c r="D113" s="46">
        <v>2551999.9900000002</v>
      </c>
      <c r="E113" s="42">
        <f t="shared" si="2"/>
        <v>0.99999999608150481</v>
      </c>
      <c r="F113" s="43"/>
      <c r="G113" s="43"/>
    </row>
    <row r="114" spans="1:7" ht="31.5">
      <c r="A114" s="44" t="s">
        <v>38</v>
      </c>
      <c r="B114" s="45" t="s">
        <v>39</v>
      </c>
      <c r="C114" s="46">
        <v>9211633</v>
      </c>
      <c r="D114" s="46">
        <f>8955108.41+219468.66</f>
        <v>9174577.0700000003</v>
      </c>
      <c r="E114" s="42">
        <f t="shared" si="2"/>
        <v>0.99597726809133624</v>
      </c>
      <c r="F114" s="43"/>
      <c r="G114" s="43"/>
    </row>
    <row r="115" spans="1:7" ht="31.5">
      <c r="A115" s="65" t="s">
        <v>44</v>
      </c>
      <c r="B115" s="39" t="s">
        <v>45</v>
      </c>
      <c r="C115" s="40">
        <v>1322600</v>
      </c>
      <c r="D115" s="66">
        <f>D116+D117+D118+D119+D120+D121</f>
        <v>1276866.6399999999</v>
      </c>
      <c r="E115" s="42">
        <f t="shared" si="2"/>
        <v>0.96542162407379395</v>
      </c>
      <c r="F115" s="43"/>
      <c r="G115" s="43"/>
    </row>
    <row r="116" spans="1:7" ht="15.75">
      <c r="A116" s="44" t="s">
        <v>6</v>
      </c>
      <c r="B116" s="45" t="s">
        <v>7</v>
      </c>
      <c r="C116" s="59">
        <v>875324</v>
      </c>
      <c r="D116" s="67">
        <v>846636.39</v>
      </c>
      <c r="E116" s="61">
        <f t="shared" si="2"/>
        <v>0.96722629563453077</v>
      </c>
      <c r="F116" s="43"/>
      <c r="G116" s="43"/>
    </row>
    <row r="117" spans="1:7" ht="15.75">
      <c r="A117" s="44" t="s">
        <v>8</v>
      </c>
      <c r="B117" s="45" t="s">
        <v>9</v>
      </c>
      <c r="C117" s="59">
        <v>191911</v>
      </c>
      <c r="D117" s="68">
        <v>179844.02</v>
      </c>
      <c r="E117" s="61">
        <f t="shared" si="2"/>
        <v>0.93712199926007367</v>
      </c>
      <c r="F117" s="43"/>
      <c r="G117" s="43"/>
    </row>
    <row r="118" spans="1:7" ht="21" customHeight="1">
      <c r="A118" s="44" t="s">
        <v>10</v>
      </c>
      <c r="B118" s="45" t="s">
        <v>11</v>
      </c>
      <c r="C118" s="59">
        <v>11970</v>
      </c>
      <c r="D118" s="68">
        <v>11887</v>
      </c>
      <c r="E118" s="61">
        <f t="shared" si="2"/>
        <v>0.99306599832915621</v>
      </c>
      <c r="F118" s="43"/>
      <c r="G118" s="43"/>
    </row>
    <row r="119" spans="1:7" ht="15.75">
      <c r="A119" s="44" t="s">
        <v>12</v>
      </c>
      <c r="B119" s="45" t="s">
        <v>13</v>
      </c>
      <c r="C119" s="59">
        <v>135195</v>
      </c>
      <c r="D119" s="68">
        <v>132363.54999999999</v>
      </c>
      <c r="E119" s="61">
        <f t="shared" si="2"/>
        <v>0.97905654794925834</v>
      </c>
      <c r="F119" s="43"/>
      <c r="G119" s="43"/>
    </row>
    <row r="120" spans="1:7" ht="19.5" customHeight="1">
      <c r="A120" s="44" t="s">
        <v>16</v>
      </c>
      <c r="B120" s="45" t="s">
        <v>17</v>
      </c>
      <c r="C120" s="59">
        <v>3200</v>
      </c>
      <c r="D120" s="68">
        <v>1215.68</v>
      </c>
      <c r="E120" s="61">
        <f t="shared" si="2"/>
        <v>0.37990000000000002</v>
      </c>
      <c r="F120" s="43"/>
      <c r="G120" s="43"/>
    </row>
    <row r="121" spans="1:7" ht="15.75">
      <c r="A121" s="44" t="s">
        <v>46</v>
      </c>
      <c r="B121" s="45" t="s">
        <v>47</v>
      </c>
      <c r="C121" s="59">
        <v>105000</v>
      </c>
      <c r="D121" s="68">
        <v>104920</v>
      </c>
      <c r="E121" s="61">
        <f t="shared" si="2"/>
        <v>0.99923809523809526</v>
      </c>
      <c r="F121" s="43"/>
      <c r="G121" s="43"/>
    </row>
    <row r="122" spans="1:7" ht="24.75" customHeight="1">
      <c r="A122" s="65" t="s">
        <v>48</v>
      </c>
      <c r="B122" s="39" t="s">
        <v>49</v>
      </c>
      <c r="C122" s="40">
        <v>587837</v>
      </c>
      <c r="D122" s="63">
        <f>D123+D124+D125</f>
        <v>547837.5</v>
      </c>
      <c r="E122" s="42">
        <f t="shared" si="2"/>
        <v>0.93195477657922177</v>
      </c>
      <c r="F122" s="43"/>
      <c r="G122" s="43"/>
    </row>
    <row r="123" spans="1:7" ht="18.75" customHeight="1">
      <c r="A123" s="44" t="s">
        <v>10</v>
      </c>
      <c r="B123" s="45" t="s">
        <v>11</v>
      </c>
      <c r="C123" s="46">
        <v>104837</v>
      </c>
      <c r="D123" s="46">
        <v>91837.5</v>
      </c>
      <c r="E123" s="42">
        <f t="shared" si="2"/>
        <v>0.87600274712172232</v>
      </c>
      <c r="F123" s="43"/>
      <c r="G123" s="43"/>
    </row>
    <row r="124" spans="1:7" ht="15.75">
      <c r="A124" s="44" t="s">
        <v>12</v>
      </c>
      <c r="B124" s="45" t="s">
        <v>13</v>
      </c>
      <c r="C124" s="46">
        <v>28000</v>
      </c>
      <c r="D124" s="46">
        <v>1000</v>
      </c>
      <c r="E124" s="42">
        <f t="shared" si="2"/>
        <v>3.5714285714285712E-2</v>
      </c>
      <c r="F124" s="43"/>
      <c r="G124" s="43"/>
    </row>
    <row r="125" spans="1:7" ht="37.5" customHeight="1">
      <c r="A125" s="44" t="s">
        <v>50</v>
      </c>
      <c r="B125" s="45" t="s">
        <v>51</v>
      </c>
      <c r="C125" s="46">
        <v>455000</v>
      </c>
      <c r="D125" s="46">
        <v>455000</v>
      </c>
      <c r="E125" s="42">
        <f t="shared" si="2"/>
        <v>1</v>
      </c>
      <c r="F125" s="43"/>
      <c r="G125" s="43"/>
    </row>
    <row r="126" spans="1:7" ht="15.75">
      <c r="A126" s="65" t="s">
        <v>52</v>
      </c>
      <c r="B126" s="39" t="s">
        <v>53</v>
      </c>
      <c r="C126" s="40">
        <v>540000</v>
      </c>
      <c r="D126" s="41">
        <f>D127</f>
        <v>540000</v>
      </c>
      <c r="E126" s="42">
        <f t="shared" si="2"/>
        <v>1</v>
      </c>
      <c r="F126" s="43"/>
      <c r="G126" s="43"/>
    </row>
    <row r="127" spans="1:7" ht="31.5">
      <c r="A127" s="44" t="s">
        <v>38</v>
      </c>
      <c r="B127" s="45" t="s">
        <v>39</v>
      </c>
      <c r="C127" s="46">
        <v>540000</v>
      </c>
      <c r="D127" s="46">
        <v>540000</v>
      </c>
      <c r="E127" s="42">
        <f t="shared" si="2"/>
        <v>1</v>
      </c>
      <c r="F127" s="43"/>
      <c r="G127" s="43"/>
    </row>
    <row r="128" spans="1:7" ht="31.5">
      <c r="A128" s="65" t="s">
        <v>54</v>
      </c>
      <c r="B128" s="39" t="s">
        <v>55</v>
      </c>
      <c r="C128" s="40">
        <v>297000</v>
      </c>
      <c r="D128" s="40">
        <f>D129+D130+D131</f>
        <v>211293.1</v>
      </c>
      <c r="E128" s="42">
        <f t="shared" si="2"/>
        <v>0.71142457912457913</v>
      </c>
      <c r="F128" s="43"/>
      <c r="G128" s="43"/>
    </row>
    <row r="129" spans="1:7" ht="24.75" customHeight="1">
      <c r="A129" s="44" t="s">
        <v>10</v>
      </c>
      <c r="B129" s="45" t="s">
        <v>11</v>
      </c>
      <c r="C129" s="46">
        <v>215000</v>
      </c>
      <c r="D129" s="46">
        <v>144293.1</v>
      </c>
      <c r="E129" s="42">
        <f t="shared" si="2"/>
        <v>0.67113069767441869</v>
      </c>
      <c r="F129" s="43"/>
      <c r="G129" s="43"/>
    </row>
    <row r="130" spans="1:7" ht="15.75">
      <c r="A130" s="44" t="s">
        <v>12</v>
      </c>
      <c r="B130" s="45" t="s">
        <v>13</v>
      </c>
      <c r="C130" s="46">
        <v>10000</v>
      </c>
      <c r="D130" s="46">
        <v>0</v>
      </c>
      <c r="E130" s="42"/>
      <c r="F130" s="43"/>
      <c r="G130" s="43"/>
    </row>
    <row r="131" spans="1:7" ht="34.5" customHeight="1">
      <c r="A131" s="44" t="s">
        <v>50</v>
      </c>
      <c r="B131" s="45" t="s">
        <v>51</v>
      </c>
      <c r="C131" s="46">
        <v>72000</v>
      </c>
      <c r="D131" s="46">
        <v>67000</v>
      </c>
      <c r="E131" s="42">
        <f t="shared" si="2"/>
        <v>0.93055555555555558</v>
      </c>
      <c r="F131" s="43"/>
      <c r="G131" s="43"/>
    </row>
    <row r="132" spans="1:7" ht="15.75">
      <c r="A132" s="65" t="s">
        <v>56</v>
      </c>
      <c r="B132" s="39" t="s">
        <v>35</v>
      </c>
      <c r="C132" s="40">
        <v>611000</v>
      </c>
      <c r="D132" s="41">
        <f>D133</f>
        <v>584046.01</v>
      </c>
      <c r="E132" s="42">
        <f t="shared" si="2"/>
        <v>0.95588545008183312</v>
      </c>
      <c r="F132" s="43"/>
      <c r="G132" s="43"/>
    </row>
    <row r="133" spans="1:7" ht="31.5">
      <c r="A133" s="44" t="s">
        <v>38</v>
      </c>
      <c r="B133" s="45" t="s">
        <v>39</v>
      </c>
      <c r="C133" s="46">
        <v>611000</v>
      </c>
      <c r="D133" s="46">
        <v>584046.01</v>
      </c>
      <c r="E133" s="42">
        <f t="shared" si="2"/>
        <v>0.95588545008183312</v>
      </c>
      <c r="F133" s="43"/>
      <c r="G133" s="43"/>
    </row>
    <row r="134" spans="1:7" ht="15.75">
      <c r="A134" s="65" t="s">
        <v>57</v>
      </c>
      <c r="B134" s="39" t="s">
        <v>35</v>
      </c>
      <c r="C134" s="40">
        <v>1886047</v>
      </c>
      <c r="D134" s="40">
        <f>D135+D136+D137+D138</f>
        <v>1781333.8599999999</v>
      </c>
      <c r="E134" s="42">
        <f t="shared" ref="E134:E139" si="3">D134/C134</f>
        <v>0.94448010044288389</v>
      </c>
      <c r="F134" s="43"/>
      <c r="G134" s="43"/>
    </row>
    <row r="135" spans="1:7" ht="19.5" customHeight="1">
      <c r="A135" s="44" t="s">
        <v>10</v>
      </c>
      <c r="B135" s="45" t="s">
        <v>11</v>
      </c>
      <c r="C135" s="46">
        <v>127147</v>
      </c>
      <c r="D135" s="46">
        <v>111067.12</v>
      </c>
      <c r="E135" s="42">
        <f t="shared" si="3"/>
        <v>0.87353315453766112</v>
      </c>
      <c r="F135" s="43"/>
      <c r="G135" s="43"/>
    </row>
    <row r="136" spans="1:7" ht="15.75">
      <c r="A136" s="44" t="s">
        <v>12</v>
      </c>
      <c r="B136" s="45" t="s">
        <v>13</v>
      </c>
      <c r="C136" s="46">
        <v>963900</v>
      </c>
      <c r="D136" s="46">
        <v>875440.94</v>
      </c>
      <c r="E136" s="42">
        <f t="shared" si="3"/>
        <v>0.90822796970640107</v>
      </c>
      <c r="F136" s="43"/>
      <c r="G136" s="43"/>
    </row>
    <row r="137" spans="1:7" ht="38.25" customHeight="1">
      <c r="A137" s="44" t="s">
        <v>50</v>
      </c>
      <c r="B137" s="45" t="s">
        <v>51</v>
      </c>
      <c r="C137" s="46">
        <v>60000</v>
      </c>
      <c r="D137" s="46">
        <v>60000</v>
      </c>
      <c r="E137" s="42">
        <f t="shared" si="3"/>
        <v>1</v>
      </c>
      <c r="F137" s="43"/>
      <c r="G137" s="43"/>
    </row>
    <row r="138" spans="1:7" ht="31.5">
      <c r="A138" s="44" t="s">
        <v>38</v>
      </c>
      <c r="B138" s="45" t="s">
        <v>39</v>
      </c>
      <c r="C138" s="46">
        <v>735000</v>
      </c>
      <c r="D138" s="54">
        <f>630143.8+104682</f>
        <v>734825.8</v>
      </c>
      <c r="E138" s="42">
        <f t="shared" si="3"/>
        <v>0.99976299319727902</v>
      </c>
      <c r="F138" s="43"/>
      <c r="G138" s="43"/>
    </row>
    <row r="139" spans="1:7" ht="15.75">
      <c r="A139" s="69" t="s">
        <v>58</v>
      </c>
      <c r="B139" s="39" t="s">
        <v>59</v>
      </c>
      <c r="C139" s="40">
        <v>61794170</v>
      </c>
      <c r="D139" s="40">
        <f>D5+D16+D104+D106+D108+D110+D112+D115+D122+D126+D128+D132+D134</f>
        <v>58605001.479999997</v>
      </c>
      <c r="E139" s="42">
        <f t="shared" si="3"/>
        <v>0.94839046272488159</v>
      </c>
      <c r="F139" s="43"/>
      <c r="G139" s="43"/>
    </row>
    <row r="140" spans="1:7" ht="30" customHeight="1">
      <c r="A140" s="43"/>
      <c r="B140" s="74" t="s">
        <v>70</v>
      </c>
      <c r="C140" s="74"/>
      <c r="D140" s="70"/>
      <c r="E140" s="74" t="s">
        <v>60</v>
      </c>
      <c r="F140" s="74"/>
      <c r="G140" s="74"/>
    </row>
    <row r="141" spans="1:7" ht="12" customHeight="1"/>
  </sheetData>
  <mergeCells count="4">
    <mergeCell ref="A2:E2"/>
    <mergeCell ref="A3:E3"/>
    <mergeCell ref="B140:C140"/>
    <mergeCell ref="E140:G140"/>
  </mergeCells>
  <phoneticPr fontId="0" type="noConversion"/>
  <pageMargins left="0.2" right="0.25" top="0.45694444444444443" bottom="0.25" header="0.3" footer="0.3"/>
  <pageSetup paperSize="9" scale="58" fitToHeight="1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autoPageBreaks="0"/>
  </sheetPr>
  <dimension ref="A1:F101"/>
  <sheetViews>
    <sheetView showGridLines="0" tabSelected="1" view="pageBreakPreview" zoomScale="60" zoomScaleNormal="100" workbookViewId="0">
      <selection activeCell="H9" sqref="H9"/>
    </sheetView>
  </sheetViews>
  <sheetFormatPr defaultRowHeight="12.75"/>
  <cols>
    <col min="1" max="1" width="9.28515625" customWidth="1"/>
    <col min="2" max="2" width="43.7109375" customWidth="1"/>
    <col min="3" max="3" width="17" style="84" customWidth="1"/>
    <col min="4" max="4" width="18" style="84" customWidth="1"/>
    <col min="6" max="6" width="11.42578125" bestFit="1" customWidth="1"/>
  </cols>
  <sheetData>
    <row r="1" spans="1:6" ht="18" customHeight="1"/>
    <row r="2" spans="1:6" ht="24" customHeight="1">
      <c r="A2" s="72" t="s">
        <v>69</v>
      </c>
      <c r="B2" s="72"/>
      <c r="C2" s="72"/>
      <c r="D2" s="72"/>
    </row>
    <row r="3" spans="1:6" ht="24" customHeight="1">
      <c r="A3" s="73" t="s">
        <v>0</v>
      </c>
      <c r="B3" s="73"/>
      <c r="C3" s="73"/>
      <c r="D3" s="73"/>
    </row>
    <row r="4" spans="1:6" s="3" customFormat="1" ht="22.5" customHeight="1">
      <c r="A4" s="47" t="s">
        <v>26</v>
      </c>
      <c r="B4" s="48" t="s">
        <v>27</v>
      </c>
      <c r="C4" s="85">
        <v>24489811</v>
      </c>
      <c r="D4" s="85">
        <f>D5+D6+D7+D8+D9+D10+D11+D12+D13+D14</f>
        <v>23091119.329999994</v>
      </c>
      <c r="E4" s="28"/>
      <c r="F4" s="33"/>
    </row>
    <row r="5" spans="1:6" s="3" customFormat="1" ht="12" customHeight="1">
      <c r="A5" s="76" t="s">
        <v>6</v>
      </c>
      <c r="B5" s="75" t="s">
        <v>7</v>
      </c>
      <c r="C5" s="86">
        <v>13768817</v>
      </c>
      <c r="D5" s="86">
        <f>D16+D27+D38+D49+D60+D71+D82</f>
        <v>13262491.879999999</v>
      </c>
      <c r="E5" s="28"/>
      <c r="F5" s="28"/>
    </row>
    <row r="6" spans="1:6" s="3" customFormat="1" ht="12" customHeight="1">
      <c r="A6" s="76" t="s">
        <v>8</v>
      </c>
      <c r="B6" s="75" t="s">
        <v>9</v>
      </c>
      <c r="C6" s="86">
        <v>3105201</v>
      </c>
      <c r="D6" s="86">
        <f t="shared" ref="D6:D14" si="0">D17+D28+D39+D50+D61+D72+D83</f>
        <v>2961932.57</v>
      </c>
      <c r="E6" s="28"/>
      <c r="F6" s="28"/>
    </row>
    <row r="7" spans="1:6" s="3" customFormat="1">
      <c r="A7" s="76" t="s">
        <v>10</v>
      </c>
      <c r="B7" s="75" t="s">
        <v>11</v>
      </c>
      <c r="C7" s="86">
        <v>452488</v>
      </c>
      <c r="D7" s="86">
        <f t="shared" si="0"/>
        <v>413442.1</v>
      </c>
      <c r="E7" s="28"/>
      <c r="F7" s="28"/>
    </row>
    <row r="8" spans="1:6" s="3" customFormat="1">
      <c r="A8" s="76" t="s">
        <v>28</v>
      </c>
      <c r="B8" s="75" t="s">
        <v>29</v>
      </c>
      <c r="C8" s="86">
        <v>16500</v>
      </c>
      <c r="D8" s="86">
        <f t="shared" si="0"/>
        <v>16498.59</v>
      </c>
      <c r="E8" s="28"/>
      <c r="F8" s="28"/>
    </row>
    <row r="9" spans="1:6" s="3" customFormat="1" ht="12" customHeight="1">
      <c r="A9" s="76" t="s">
        <v>30</v>
      </c>
      <c r="B9" s="75" t="s">
        <v>31</v>
      </c>
      <c r="C9" s="86">
        <v>2872520</v>
      </c>
      <c r="D9" s="86">
        <f t="shared" si="0"/>
        <v>2509221.25</v>
      </c>
      <c r="E9" s="28"/>
      <c r="F9" s="28"/>
    </row>
    <row r="10" spans="1:6" s="3" customFormat="1" ht="12" customHeight="1">
      <c r="A10" s="76" t="s">
        <v>12</v>
      </c>
      <c r="B10" s="75" t="s">
        <v>13</v>
      </c>
      <c r="C10" s="86">
        <v>737911</v>
      </c>
      <c r="D10" s="86">
        <f t="shared" si="0"/>
        <v>577236.64999999991</v>
      </c>
      <c r="E10" s="28"/>
      <c r="F10" s="28"/>
    </row>
    <row r="11" spans="1:6" s="3" customFormat="1" ht="12" customHeight="1">
      <c r="A11" s="76" t="s">
        <v>14</v>
      </c>
      <c r="B11" s="75" t="s">
        <v>15</v>
      </c>
      <c r="C11" s="86">
        <v>16000</v>
      </c>
      <c r="D11" s="86">
        <f t="shared" si="0"/>
        <v>2922.04</v>
      </c>
      <c r="E11" s="28"/>
      <c r="F11" s="28"/>
    </row>
    <row r="12" spans="1:6" s="3" customFormat="1">
      <c r="A12" s="76" t="s">
        <v>16</v>
      </c>
      <c r="B12" s="75" t="s">
        <v>17</v>
      </c>
      <c r="C12" s="86">
        <v>157190</v>
      </c>
      <c r="D12" s="86">
        <f t="shared" si="0"/>
        <v>135423.31</v>
      </c>
      <c r="E12" s="28"/>
      <c r="F12" s="28"/>
    </row>
    <row r="13" spans="1:6" s="3" customFormat="1" ht="12" customHeight="1">
      <c r="A13" s="76" t="s">
        <v>18</v>
      </c>
      <c r="B13" s="75" t="s">
        <v>19</v>
      </c>
      <c r="C13" s="86">
        <v>802600</v>
      </c>
      <c r="D13" s="86">
        <f t="shared" si="0"/>
        <v>748007.4</v>
      </c>
      <c r="E13" s="28"/>
      <c r="F13" s="28"/>
    </row>
    <row r="14" spans="1:6" s="3" customFormat="1" ht="23.25" customHeight="1">
      <c r="A14" s="76" t="s">
        <v>20</v>
      </c>
      <c r="B14" s="75" t="s">
        <v>21</v>
      </c>
      <c r="C14" s="86">
        <v>2560584</v>
      </c>
      <c r="D14" s="86">
        <f t="shared" si="0"/>
        <v>2463943.54</v>
      </c>
      <c r="E14" s="28"/>
      <c r="F14" s="28"/>
    </row>
    <row r="15" spans="1:6" s="4" customFormat="1" ht="24" hidden="1" customHeight="1">
      <c r="A15" s="14" t="s">
        <v>26</v>
      </c>
      <c r="B15" s="15" t="s">
        <v>62</v>
      </c>
      <c r="C15" s="87">
        <v>1399762</v>
      </c>
      <c r="D15" s="88">
        <f>D16+D17+D18+D19+D20+D21+D22+D23+D24+D25</f>
        <v>1265489.1099999999</v>
      </c>
    </row>
    <row r="16" spans="1:6" ht="12" hidden="1" customHeight="1">
      <c r="A16" s="11" t="s">
        <v>6</v>
      </c>
      <c r="B16" s="17" t="s">
        <v>7</v>
      </c>
      <c r="C16" s="89">
        <v>795734</v>
      </c>
      <c r="D16" s="90">
        <v>732189.04</v>
      </c>
      <c r="E16" s="27"/>
      <c r="F16" s="27"/>
    </row>
    <row r="17" spans="1:6" ht="12" hidden="1" customHeight="1">
      <c r="A17" s="11" t="s">
        <v>8</v>
      </c>
      <c r="B17" s="17" t="s">
        <v>9</v>
      </c>
      <c r="C17" s="89">
        <v>185000</v>
      </c>
      <c r="D17" s="90">
        <v>167070.66</v>
      </c>
      <c r="E17" s="27"/>
      <c r="F17" s="27"/>
    </row>
    <row r="18" spans="1:6" ht="12" hidden="1" customHeight="1">
      <c r="A18" s="11" t="s">
        <v>10</v>
      </c>
      <c r="B18" s="17" t="s">
        <v>11</v>
      </c>
      <c r="C18" s="89">
        <v>25220</v>
      </c>
      <c r="D18" s="90">
        <v>21491.24</v>
      </c>
      <c r="E18" s="27"/>
      <c r="F18" s="27"/>
    </row>
    <row r="19" spans="1:6" ht="12" hidden="1" customHeight="1">
      <c r="A19" s="11" t="s">
        <v>28</v>
      </c>
      <c r="B19" s="17" t="s">
        <v>29</v>
      </c>
      <c r="C19" s="89">
        <v>2000</v>
      </c>
      <c r="D19" s="90">
        <v>2000</v>
      </c>
      <c r="E19" s="27"/>
      <c r="F19" s="27"/>
    </row>
    <row r="20" spans="1:6" ht="12" hidden="1" customHeight="1">
      <c r="A20" s="11" t="s">
        <v>30</v>
      </c>
      <c r="B20" s="17" t="s">
        <v>31</v>
      </c>
      <c r="C20" s="89">
        <v>151270</v>
      </c>
      <c r="D20" s="90">
        <v>137595.63</v>
      </c>
      <c r="E20" s="27"/>
      <c r="F20" s="27"/>
    </row>
    <row r="21" spans="1:6" ht="12" hidden="1" customHeight="1">
      <c r="A21" s="11" t="s">
        <v>12</v>
      </c>
      <c r="B21" s="17" t="s">
        <v>13</v>
      </c>
      <c r="C21" s="89">
        <v>57638</v>
      </c>
      <c r="D21" s="90">
        <v>33724.18</v>
      </c>
      <c r="E21" s="27"/>
      <c r="F21" s="27"/>
    </row>
    <row r="22" spans="1:6" ht="12" hidden="1" customHeight="1">
      <c r="A22" s="11" t="s">
        <v>14</v>
      </c>
      <c r="B22" s="17" t="s">
        <v>15</v>
      </c>
      <c r="C22" s="89">
        <v>3000</v>
      </c>
      <c r="D22" s="90">
        <v>412.01</v>
      </c>
      <c r="E22" s="27"/>
      <c r="F22" s="27"/>
    </row>
    <row r="23" spans="1:6" ht="12" hidden="1" customHeight="1">
      <c r="A23" s="11" t="s">
        <v>16</v>
      </c>
      <c r="B23" s="17" t="s">
        <v>17</v>
      </c>
      <c r="C23" s="89">
        <v>3700</v>
      </c>
      <c r="D23" s="90">
        <v>3698.14</v>
      </c>
      <c r="E23" s="27"/>
      <c r="F23" s="27"/>
    </row>
    <row r="24" spans="1:6" ht="12" hidden="1" customHeight="1">
      <c r="A24" s="11" t="s">
        <v>18</v>
      </c>
      <c r="B24" s="17" t="s">
        <v>19</v>
      </c>
      <c r="C24" s="89">
        <v>24000</v>
      </c>
      <c r="D24" s="90">
        <v>21920.65</v>
      </c>
      <c r="E24" s="27"/>
      <c r="F24" s="27"/>
    </row>
    <row r="25" spans="1:6" ht="12" hidden="1" customHeight="1">
      <c r="A25" s="11" t="s">
        <v>20</v>
      </c>
      <c r="B25" s="17" t="s">
        <v>21</v>
      </c>
      <c r="C25" s="89">
        <v>152200</v>
      </c>
      <c r="D25" s="90">
        <v>145387.56</v>
      </c>
      <c r="E25" s="27"/>
      <c r="F25" s="27"/>
    </row>
    <row r="26" spans="1:6" s="2" customFormat="1" ht="24" hidden="1" customHeight="1">
      <c r="A26" s="8" t="s">
        <v>26</v>
      </c>
      <c r="B26" s="18" t="s">
        <v>63</v>
      </c>
      <c r="C26" s="91">
        <v>5419294</v>
      </c>
      <c r="D26" s="92">
        <f>D27+D28+D29+D30+D31+D32+D33+D34+D35+D36</f>
        <v>5258725.4999999991</v>
      </c>
    </row>
    <row r="27" spans="1:6" ht="12.75" hidden="1" customHeight="1">
      <c r="A27" s="11" t="s">
        <v>6</v>
      </c>
      <c r="B27" s="17" t="s">
        <v>7</v>
      </c>
      <c r="C27" s="93">
        <v>3103000</v>
      </c>
      <c r="D27" s="93">
        <v>3102821.58</v>
      </c>
      <c r="E27" s="27"/>
      <c r="F27" s="27"/>
    </row>
    <row r="28" spans="1:6" ht="12" hidden="1" customHeight="1">
      <c r="A28" s="11" t="s">
        <v>8</v>
      </c>
      <c r="B28" s="17" t="s">
        <v>9</v>
      </c>
      <c r="C28" s="93">
        <v>700000</v>
      </c>
      <c r="D28" s="93">
        <v>691699.69</v>
      </c>
      <c r="E28" s="27"/>
      <c r="F28" s="27"/>
    </row>
    <row r="29" spans="1:6" ht="12" hidden="1" customHeight="1">
      <c r="A29" s="11" t="s">
        <v>10</v>
      </c>
      <c r="B29" s="17" t="s">
        <v>11</v>
      </c>
      <c r="C29" s="93">
        <v>38000</v>
      </c>
      <c r="D29" s="93">
        <v>37800</v>
      </c>
      <c r="E29" s="27"/>
      <c r="F29" s="27"/>
    </row>
    <row r="30" spans="1:6" ht="12" hidden="1" customHeight="1">
      <c r="A30" s="11" t="s">
        <v>28</v>
      </c>
      <c r="B30" s="17" t="s">
        <v>29</v>
      </c>
      <c r="C30" s="93">
        <v>2000</v>
      </c>
      <c r="D30" s="93">
        <v>1999.67</v>
      </c>
      <c r="E30" s="27"/>
      <c r="F30" s="27"/>
    </row>
    <row r="31" spans="1:6" ht="12" hidden="1" customHeight="1">
      <c r="A31" s="11" t="s">
        <v>30</v>
      </c>
      <c r="B31" s="17" t="s">
        <v>31</v>
      </c>
      <c r="C31" s="93">
        <v>726110</v>
      </c>
      <c r="D31" s="93">
        <v>609718.67000000004</v>
      </c>
      <c r="E31" s="27"/>
      <c r="F31" s="27"/>
    </row>
    <row r="32" spans="1:6" ht="12" hidden="1" customHeight="1">
      <c r="A32" s="11" t="s">
        <v>12</v>
      </c>
      <c r="B32" s="17" t="s">
        <v>13</v>
      </c>
      <c r="C32" s="93">
        <v>103984</v>
      </c>
      <c r="D32" s="93">
        <v>89458.64</v>
      </c>
      <c r="E32" s="27"/>
      <c r="F32" s="27"/>
    </row>
    <row r="33" spans="1:6" ht="12" hidden="1" customHeight="1">
      <c r="A33" s="11" t="s">
        <v>14</v>
      </c>
      <c r="B33" s="17" t="s">
        <v>15</v>
      </c>
      <c r="C33" s="93">
        <v>1500</v>
      </c>
      <c r="D33" s="93">
        <v>880</v>
      </c>
      <c r="E33" s="27"/>
      <c r="F33" s="27"/>
    </row>
    <row r="34" spans="1:6" ht="12" hidden="1" customHeight="1">
      <c r="A34" s="11" t="s">
        <v>16</v>
      </c>
      <c r="B34" s="17" t="s">
        <v>17</v>
      </c>
      <c r="C34" s="93">
        <v>42500</v>
      </c>
      <c r="D34" s="93">
        <v>40525.64</v>
      </c>
      <c r="E34" s="27"/>
      <c r="F34" s="27"/>
    </row>
    <row r="35" spans="1:6" ht="12" hidden="1" customHeight="1">
      <c r="A35" s="11" t="s">
        <v>18</v>
      </c>
      <c r="B35" s="17" t="s">
        <v>19</v>
      </c>
      <c r="C35" s="93">
        <v>172200</v>
      </c>
      <c r="D35" s="93">
        <v>156325.18</v>
      </c>
      <c r="E35" s="27"/>
      <c r="F35" s="27"/>
    </row>
    <row r="36" spans="1:6" ht="12" hidden="1" customHeight="1">
      <c r="A36" s="11" t="s">
        <v>20</v>
      </c>
      <c r="B36" s="17" t="s">
        <v>21</v>
      </c>
      <c r="C36" s="93">
        <v>530000</v>
      </c>
      <c r="D36" s="93">
        <v>527496.43000000005</v>
      </c>
      <c r="E36" s="27"/>
      <c r="F36" s="27"/>
    </row>
    <row r="37" spans="1:6" s="2" customFormat="1" ht="23.25" hidden="1" customHeight="1">
      <c r="A37" s="8" t="s">
        <v>26</v>
      </c>
      <c r="B37" s="18" t="s">
        <v>64</v>
      </c>
      <c r="C37" s="91">
        <v>2813975</v>
      </c>
      <c r="D37" s="91">
        <f>D38+D39+D40+D41+D42+D43+D44+D45+D46+D47</f>
        <v>2813580.75</v>
      </c>
    </row>
    <row r="38" spans="1:6" ht="12" hidden="1" customHeight="1">
      <c r="A38" s="11" t="s">
        <v>6</v>
      </c>
      <c r="B38" s="17" t="s">
        <v>7</v>
      </c>
      <c r="C38" s="93">
        <v>1748564</v>
      </c>
      <c r="D38" s="93">
        <v>1748564</v>
      </c>
      <c r="E38" s="27"/>
      <c r="F38" s="27"/>
    </row>
    <row r="39" spans="1:6" ht="12" hidden="1" customHeight="1">
      <c r="A39" s="11" t="s">
        <v>8</v>
      </c>
      <c r="B39" s="17" t="s">
        <v>9</v>
      </c>
      <c r="C39" s="93">
        <v>387154</v>
      </c>
      <c r="D39" s="93">
        <v>387154</v>
      </c>
      <c r="E39" s="27"/>
      <c r="F39" s="27"/>
    </row>
    <row r="40" spans="1:6" ht="12" hidden="1" customHeight="1">
      <c r="A40" s="11" t="s">
        <v>10</v>
      </c>
      <c r="B40" s="17" t="s">
        <v>11</v>
      </c>
      <c r="C40" s="93">
        <v>31368</v>
      </c>
      <c r="D40" s="93">
        <v>31368</v>
      </c>
      <c r="E40" s="27"/>
      <c r="F40" s="27"/>
    </row>
    <row r="41" spans="1:6" ht="12" hidden="1" customHeight="1">
      <c r="A41" s="11" t="s">
        <v>28</v>
      </c>
      <c r="B41" s="17" t="s">
        <v>29</v>
      </c>
      <c r="C41" s="93">
        <v>4500</v>
      </c>
      <c r="D41" s="93">
        <v>4500</v>
      </c>
      <c r="E41" s="27"/>
      <c r="F41" s="27"/>
    </row>
    <row r="42" spans="1:6" ht="12" hidden="1" customHeight="1">
      <c r="A42" s="11" t="s">
        <v>30</v>
      </c>
      <c r="B42" s="17" t="s">
        <v>31</v>
      </c>
      <c r="C42" s="93">
        <v>371670</v>
      </c>
      <c r="D42" s="93">
        <v>371670</v>
      </c>
      <c r="E42" s="27"/>
      <c r="F42" s="27"/>
    </row>
    <row r="43" spans="1:6" ht="12" hidden="1" customHeight="1">
      <c r="A43" s="11" t="s">
        <v>12</v>
      </c>
      <c r="B43" s="17" t="s">
        <v>13</v>
      </c>
      <c r="C43" s="93">
        <v>68919</v>
      </c>
      <c r="D43" s="93">
        <v>68822.41</v>
      </c>
      <c r="E43" s="27"/>
      <c r="F43" s="27"/>
    </row>
    <row r="44" spans="1:6" ht="12" hidden="1" customHeight="1">
      <c r="A44" s="11" t="s">
        <v>14</v>
      </c>
      <c r="B44" s="17" t="s">
        <v>15</v>
      </c>
      <c r="C44" s="93">
        <v>500</v>
      </c>
      <c r="D44" s="93">
        <v>352.01</v>
      </c>
      <c r="E44" s="27"/>
      <c r="F44" s="27"/>
    </row>
    <row r="45" spans="1:6" ht="12" hidden="1" customHeight="1">
      <c r="A45" s="11" t="s">
        <v>16</v>
      </c>
      <c r="B45" s="17" t="s">
        <v>17</v>
      </c>
      <c r="C45" s="93">
        <v>14400</v>
      </c>
      <c r="D45" s="93">
        <v>14392.3</v>
      </c>
      <c r="E45" s="27"/>
      <c r="F45" s="27"/>
    </row>
    <row r="46" spans="1:6" ht="12" hidden="1" customHeight="1">
      <c r="A46" s="11" t="s">
        <v>18</v>
      </c>
      <c r="B46" s="17" t="s">
        <v>19</v>
      </c>
      <c r="C46" s="93">
        <v>30400</v>
      </c>
      <c r="D46" s="93">
        <v>30399.200000000001</v>
      </c>
      <c r="E46" s="27"/>
      <c r="F46" s="27"/>
    </row>
    <row r="47" spans="1:6" ht="12" hidden="1" customHeight="1">
      <c r="A47" s="11" t="s">
        <v>20</v>
      </c>
      <c r="B47" s="17" t="s">
        <v>21</v>
      </c>
      <c r="C47" s="93">
        <v>156500</v>
      </c>
      <c r="D47" s="93">
        <v>156358.82999999999</v>
      </c>
      <c r="E47" s="27"/>
      <c r="F47" s="27"/>
    </row>
    <row r="48" spans="1:6" s="2" customFormat="1" ht="24" hidden="1" customHeight="1">
      <c r="A48" s="8" t="s">
        <v>26</v>
      </c>
      <c r="B48" s="18" t="s">
        <v>65</v>
      </c>
      <c r="C48" s="91">
        <v>2524377</v>
      </c>
      <c r="D48" s="88">
        <f>D49+D50+D51+D52+D53+D54+D55+D56+D57+D58</f>
        <v>2478211.1</v>
      </c>
    </row>
    <row r="49" spans="1:6" ht="12" hidden="1" customHeight="1">
      <c r="A49" s="11" t="s">
        <v>6</v>
      </c>
      <c r="B49" s="17" t="s">
        <v>7</v>
      </c>
      <c r="C49" s="89">
        <v>1358240</v>
      </c>
      <c r="D49" s="90">
        <v>1353670.25</v>
      </c>
      <c r="E49" s="27"/>
      <c r="F49" s="27"/>
    </row>
    <row r="50" spans="1:6" ht="12" hidden="1" customHeight="1">
      <c r="A50" s="11" t="s">
        <v>8</v>
      </c>
      <c r="B50" s="17" t="s">
        <v>9</v>
      </c>
      <c r="C50" s="89">
        <v>305000</v>
      </c>
      <c r="D50" s="90">
        <v>305000</v>
      </c>
      <c r="E50" s="27"/>
      <c r="F50" s="27"/>
    </row>
    <row r="51" spans="1:6" ht="12" hidden="1" customHeight="1">
      <c r="A51" s="11" t="s">
        <v>10</v>
      </c>
      <c r="B51" s="17" t="s">
        <v>11</v>
      </c>
      <c r="C51" s="89">
        <v>32000</v>
      </c>
      <c r="D51" s="90">
        <v>31331.759999999998</v>
      </c>
      <c r="E51" s="27"/>
      <c r="F51" s="27"/>
    </row>
    <row r="52" spans="1:6" ht="12" hidden="1" customHeight="1">
      <c r="A52" s="11" t="s">
        <v>28</v>
      </c>
      <c r="B52" s="17" t="s">
        <v>29</v>
      </c>
      <c r="C52" s="89">
        <v>2000</v>
      </c>
      <c r="D52" s="90">
        <v>2000</v>
      </c>
      <c r="E52" s="27"/>
      <c r="F52" s="27"/>
    </row>
    <row r="53" spans="1:6" ht="12" hidden="1" customHeight="1">
      <c r="A53" s="11" t="s">
        <v>30</v>
      </c>
      <c r="B53" s="17" t="s">
        <v>31</v>
      </c>
      <c r="C53" s="89">
        <v>302540</v>
      </c>
      <c r="D53" s="90">
        <v>286976.59000000003</v>
      </c>
      <c r="E53" s="27"/>
      <c r="F53" s="27"/>
    </row>
    <row r="54" spans="1:6" ht="12" hidden="1" customHeight="1">
      <c r="A54" s="11" t="s">
        <v>12</v>
      </c>
      <c r="B54" s="17" t="s">
        <v>13</v>
      </c>
      <c r="C54" s="89">
        <v>80197</v>
      </c>
      <c r="D54" s="90">
        <v>67175.33</v>
      </c>
      <c r="E54" s="27"/>
      <c r="F54" s="27"/>
    </row>
    <row r="55" spans="1:6" ht="12" hidden="1" customHeight="1">
      <c r="A55" s="11" t="s">
        <v>14</v>
      </c>
      <c r="B55" s="17" t="s">
        <v>15</v>
      </c>
      <c r="C55" s="89">
        <v>3000</v>
      </c>
      <c r="D55" s="90">
        <v>1278.02</v>
      </c>
      <c r="E55" s="27"/>
      <c r="F55" s="27"/>
    </row>
    <row r="56" spans="1:6" ht="12" hidden="1" customHeight="1">
      <c r="A56" s="11" t="s">
        <v>16</v>
      </c>
      <c r="B56" s="17" t="s">
        <v>17</v>
      </c>
      <c r="C56" s="89">
        <v>13600</v>
      </c>
      <c r="D56" s="90">
        <v>12081.06</v>
      </c>
      <c r="E56" s="27"/>
      <c r="F56" s="27"/>
    </row>
    <row r="57" spans="1:6" ht="12" hidden="1" customHeight="1">
      <c r="A57" s="11" t="s">
        <v>18</v>
      </c>
      <c r="B57" s="17" t="s">
        <v>19</v>
      </c>
      <c r="C57" s="89">
        <v>104600</v>
      </c>
      <c r="D57" s="90">
        <v>99587.79</v>
      </c>
      <c r="E57" s="27"/>
      <c r="F57" s="27"/>
    </row>
    <row r="58" spans="1:6" ht="12" hidden="1" customHeight="1">
      <c r="A58" s="11" t="s">
        <v>20</v>
      </c>
      <c r="B58" s="17" t="s">
        <v>21</v>
      </c>
      <c r="C58" s="89">
        <v>323200</v>
      </c>
      <c r="D58" s="90">
        <v>319110.3</v>
      </c>
      <c r="E58" s="27"/>
      <c r="F58" s="27"/>
    </row>
    <row r="59" spans="1:6" s="2" customFormat="1" ht="24" hidden="1" customHeight="1">
      <c r="A59" s="8" t="s">
        <v>26</v>
      </c>
      <c r="B59" s="18" t="s">
        <v>66</v>
      </c>
      <c r="C59" s="91">
        <v>4371763</v>
      </c>
      <c r="D59" s="92">
        <f>D60+D61+D62+D63+D64+D65+D66+D67+D68+D69</f>
        <v>3926648.22</v>
      </c>
    </row>
    <row r="60" spans="1:6" ht="12" hidden="1" customHeight="1">
      <c r="A60" s="11" t="s">
        <v>6</v>
      </c>
      <c r="B60" s="17" t="s">
        <v>7</v>
      </c>
      <c r="C60" s="93">
        <v>2374650</v>
      </c>
      <c r="D60" s="93">
        <v>2283595.9500000002</v>
      </c>
      <c r="E60" s="27"/>
      <c r="F60" s="27"/>
    </row>
    <row r="61" spans="1:6" ht="12" hidden="1" customHeight="1">
      <c r="A61" s="11" t="s">
        <v>8</v>
      </c>
      <c r="B61" s="17" t="s">
        <v>9</v>
      </c>
      <c r="C61" s="93">
        <v>515400</v>
      </c>
      <c r="D61" s="93">
        <v>503158.84</v>
      </c>
      <c r="E61" s="27"/>
      <c r="F61" s="27"/>
    </row>
    <row r="62" spans="1:6" ht="12" hidden="1" customHeight="1">
      <c r="A62" s="11" t="s">
        <v>10</v>
      </c>
      <c r="B62" s="17" t="s">
        <v>11</v>
      </c>
      <c r="C62" s="93">
        <v>34200</v>
      </c>
      <c r="D62" s="93">
        <v>34152.43</v>
      </c>
      <c r="E62" s="27"/>
      <c r="F62" s="27"/>
    </row>
    <row r="63" spans="1:6" ht="12" hidden="1" customHeight="1">
      <c r="A63" s="11" t="s">
        <v>28</v>
      </c>
      <c r="B63" s="17" t="s">
        <v>29</v>
      </c>
      <c r="C63" s="93">
        <v>2000</v>
      </c>
      <c r="D63" s="93">
        <v>2000</v>
      </c>
      <c r="E63" s="27"/>
      <c r="F63" s="27"/>
    </row>
    <row r="64" spans="1:6" ht="12" hidden="1" customHeight="1">
      <c r="A64" s="11" t="s">
        <v>30</v>
      </c>
      <c r="B64" s="17" t="s">
        <v>31</v>
      </c>
      <c r="C64" s="93">
        <v>453810</v>
      </c>
      <c r="D64" s="93">
        <v>262201.39</v>
      </c>
      <c r="E64" s="27"/>
      <c r="F64" s="27"/>
    </row>
    <row r="65" spans="1:6" ht="12" hidden="1" customHeight="1">
      <c r="A65" s="11" t="s">
        <v>12</v>
      </c>
      <c r="B65" s="17" t="s">
        <v>13</v>
      </c>
      <c r="C65" s="93">
        <v>263329</v>
      </c>
      <c r="D65" s="93">
        <v>215803.92</v>
      </c>
      <c r="E65" s="27"/>
      <c r="F65" s="27"/>
    </row>
    <row r="66" spans="1:6" ht="12" hidden="1" customHeight="1">
      <c r="A66" s="11" t="s">
        <v>14</v>
      </c>
      <c r="B66" s="17" t="s">
        <v>15</v>
      </c>
      <c r="C66" s="93">
        <v>5000</v>
      </c>
      <c r="D66" s="93">
        <v>0</v>
      </c>
      <c r="E66" s="27"/>
      <c r="F66" s="27"/>
    </row>
    <row r="67" spans="1:6" ht="12" hidden="1" customHeight="1">
      <c r="A67" s="11" t="s">
        <v>16</v>
      </c>
      <c r="B67" s="17" t="s">
        <v>17</v>
      </c>
      <c r="C67" s="93">
        <v>45590</v>
      </c>
      <c r="D67" s="93">
        <v>35902.559999999998</v>
      </c>
      <c r="E67" s="27"/>
      <c r="F67" s="27"/>
    </row>
    <row r="68" spans="1:6" ht="12" hidden="1" customHeight="1">
      <c r="A68" s="11" t="s">
        <v>18</v>
      </c>
      <c r="B68" s="17" t="s">
        <v>19</v>
      </c>
      <c r="C68" s="93">
        <v>136000</v>
      </c>
      <c r="D68" s="93">
        <v>107841</v>
      </c>
      <c r="E68" s="27"/>
      <c r="F68" s="27"/>
    </row>
    <row r="69" spans="1:6" ht="12" hidden="1" customHeight="1">
      <c r="A69" s="11" t="s">
        <v>20</v>
      </c>
      <c r="B69" s="17" t="s">
        <v>21</v>
      </c>
      <c r="C69" s="93">
        <v>541784</v>
      </c>
      <c r="D69" s="93">
        <v>481992.13</v>
      </c>
      <c r="E69" s="27"/>
      <c r="F69" s="27"/>
    </row>
    <row r="70" spans="1:6" s="2" customFormat="1" ht="23.25" hidden="1" customHeight="1">
      <c r="A70" s="8" t="s">
        <v>26</v>
      </c>
      <c r="B70" s="18" t="s">
        <v>67</v>
      </c>
      <c r="C70" s="91">
        <v>4918235</v>
      </c>
      <c r="D70" s="91">
        <f>D71+D72+D73+D74+D75+D76+D77+D78+D79+D80</f>
        <v>4741011.1500000004</v>
      </c>
    </row>
    <row r="71" spans="1:6" ht="12" hidden="1" customHeight="1">
      <c r="A71" s="11" t="s">
        <v>6</v>
      </c>
      <c r="B71" s="17" t="s">
        <v>7</v>
      </c>
      <c r="C71" s="93">
        <v>2857491</v>
      </c>
      <c r="D71" s="93">
        <v>2759364.18</v>
      </c>
      <c r="E71" s="27"/>
      <c r="F71" s="27"/>
    </row>
    <row r="72" spans="1:6" ht="12" hidden="1" customHeight="1">
      <c r="A72" s="11" t="s">
        <v>8</v>
      </c>
      <c r="B72" s="17" t="s">
        <v>9</v>
      </c>
      <c r="C72" s="93">
        <v>655217</v>
      </c>
      <c r="D72" s="93">
        <v>622986.81000000006</v>
      </c>
      <c r="E72" s="27"/>
      <c r="F72" s="27"/>
    </row>
    <row r="73" spans="1:6" ht="12" hidden="1" customHeight="1">
      <c r="A73" s="11" t="s">
        <v>10</v>
      </c>
      <c r="B73" s="17" t="s">
        <v>11</v>
      </c>
      <c r="C73" s="93">
        <v>63700</v>
      </c>
      <c r="D73" s="93">
        <v>50699.07</v>
      </c>
      <c r="E73" s="27"/>
      <c r="F73" s="27"/>
    </row>
    <row r="74" spans="1:6" ht="12" hidden="1" customHeight="1">
      <c r="A74" s="11" t="s">
        <v>28</v>
      </c>
      <c r="B74" s="17" t="s">
        <v>29</v>
      </c>
      <c r="C74" s="93">
        <v>2000</v>
      </c>
      <c r="D74" s="93">
        <v>2000</v>
      </c>
      <c r="E74" s="27"/>
      <c r="F74" s="27"/>
    </row>
    <row r="75" spans="1:6" ht="12" hidden="1" customHeight="1">
      <c r="A75" s="11" t="s">
        <v>30</v>
      </c>
      <c r="B75" s="17" t="s">
        <v>31</v>
      </c>
      <c r="C75" s="93">
        <v>534320</v>
      </c>
      <c r="D75" s="93">
        <v>534308.65</v>
      </c>
      <c r="E75" s="27"/>
      <c r="F75" s="27"/>
    </row>
    <row r="76" spans="1:6" ht="12" hidden="1" customHeight="1">
      <c r="A76" s="11" t="s">
        <v>12</v>
      </c>
      <c r="B76" s="17" t="s">
        <v>13</v>
      </c>
      <c r="C76" s="93">
        <v>93907</v>
      </c>
      <c r="D76" s="93">
        <v>65262.85</v>
      </c>
      <c r="E76" s="27"/>
      <c r="F76" s="27"/>
    </row>
    <row r="77" spans="1:6" ht="12" hidden="1" customHeight="1">
      <c r="A77" s="11" t="s">
        <v>14</v>
      </c>
      <c r="B77" s="17" t="s">
        <v>15</v>
      </c>
      <c r="C77" s="93">
        <v>0</v>
      </c>
      <c r="D77" s="93">
        <v>0</v>
      </c>
      <c r="E77" s="27"/>
      <c r="F77" s="27"/>
    </row>
    <row r="78" spans="1:6" ht="12" hidden="1" customHeight="1">
      <c r="A78" s="11" t="s">
        <v>16</v>
      </c>
      <c r="B78" s="17" t="s">
        <v>17</v>
      </c>
      <c r="C78" s="93">
        <v>25000</v>
      </c>
      <c r="D78" s="93">
        <v>19794.419999999998</v>
      </c>
      <c r="E78" s="27"/>
      <c r="F78" s="27"/>
    </row>
    <row r="79" spans="1:6" ht="12" hidden="1" customHeight="1">
      <c r="A79" s="11" t="s">
        <v>18</v>
      </c>
      <c r="B79" s="17" t="s">
        <v>19</v>
      </c>
      <c r="C79" s="93">
        <v>168000</v>
      </c>
      <c r="D79" s="93">
        <v>168000</v>
      </c>
      <c r="E79" s="27"/>
      <c r="F79" s="27"/>
    </row>
    <row r="80" spans="1:6" ht="12" hidden="1" customHeight="1">
      <c r="A80" s="11" t="s">
        <v>20</v>
      </c>
      <c r="B80" s="17" t="s">
        <v>21</v>
      </c>
      <c r="C80" s="93">
        <v>518600</v>
      </c>
      <c r="D80" s="93">
        <v>518595.17</v>
      </c>
      <c r="E80" s="27"/>
      <c r="F80" s="27"/>
    </row>
    <row r="81" spans="1:6" s="2" customFormat="1" ht="24" hidden="1" customHeight="1">
      <c r="A81" s="8" t="s">
        <v>26</v>
      </c>
      <c r="B81" s="18" t="s">
        <v>68</v>
      </c>
      <c r="C81" s="91">
        <v>3042405</v>
      </c>
      <c r="D81" s="91">
        <f>D82+D83+D84+D85+D86+D87+D88+D89+D90+D91</f>
        <v>2607453.5</v>
      </c>
    </row>
    <row r="82" spans="1:6" ht="12" hidden="1" customHeight="1">
      <c r="A82" s="11" t="s">
        <v>6</v>
      </c>
      <c r="B82" s="17" t="s">
        <v>7</v>
      </c>
      <c r="C82" s="93">
        <v>1531138</v>
      </c>
      <c r="D82" s="93">
        <v>1282286.8799999999</v>
      </c>
      <c r="E82" s="27"/>
      <c r="F82" s="27"/>
    </row>
    <row r="83" spans="1:6" ht="12" hidden="1" customHeight="1">
      <c r="A83" s="11" t="s">
        <v>8</v>
      </c>
      <c r="B83" s="17" t="s">
        <v>9</v>
      </c>
      <c r="C83" s="93">
        <v>357430</v>
      </c>
      <c r="D83" s="93">
        <v>284862.57</v>
      </c>
      <c r="E83" s="27"/>
      <c r="F83" s="27"/>
    </row>
    <row r="84" spans="1:6" ht="12" hidden="1" customHeight="1">
      <c r="A84" s="11" t="s">
        <v>10</v>
      </c>
      <c r="B84" s="17" t="s">
        <v>11</v>
      </c>
      <c r="C84" s="93">
        <v>228000</v>
      </c>
      <c r="D84" s="93">
        <v>206599.6</v>
      </c>
      <c r="E84" s="27"/>
      <c r="F84" s="27"/>
    </row>
    <row r="85" spans="1:6" ht="12" hidden="1" customHeight="1">
      <c r="A85" s="11" t="s">
        <v>28</v>
      </c>
      <c r="B85" s="17" t="s">
        <v>29</v>
      </c>
      <c r="C85" s="93">
        <v>2000</v>
      </c>
      <c r="D85" s="93">
        <v>1998.92</v>
      </c>
      <c r="E85" s="27"/>
      <c r="F85" s="27"/>
    </row>
    <row r="86" spans="1:6" ht="12" hidden="1" customHeight="1">
      <c r="A86" s="11" t="s">
        <v>30</v>
      </c>
      <c r="B86" s="17" t="s">
        <v>31</v>
      </c>
      <c r="C86" s="93">
        <v>332800</v>
      </c>
      <c r="D86" s="93">
        <v>306750.32</v>
      </c>
      <c r="E86" s="27"/>
      <c r="F86" s="27"/>
    </row>
    <row r="87" spans="1:6" ht="12" hidden="1" customHeight="1">
      <c r="A87" s="11" t="s">
        <v>12</v>
      </c>
      <c r="B87" s="17" t="s">
        <v>13</v>
      </c>
      <c r="C87" s="93">
        <v>69937</v>
      </c>
      <c r="D87" s="93">
        <v>36989.32</v>
      </c>
      <c r="E87" s="27"/>
      <c r="F87" s="27"/>
    </row>
    <row r="88" spans="1:6" ht="12" hidden="1" customHeight="1">
      <c r="A88" s="11" t="s">
        <v>14</v>
      </c>
      <c r="B88" s="17" t="s">
        <v>15</v>
      </c>
      <c r="C88" s="93">
        <v>3000</v>
      </c>
      <c r="D88" s="93">
        <v>0</v>
      </c>
      <c r="E88" s="27"/>
      <c r="F88" s="27"/>
    </row>
    <row r="89" spans="1:6" ht="12" hidden="1" customHeight="1">
      <c r="A89" s="11" t="s">
        <v>16</v>
      </c>
      <c r="B89" s="17" t="s">
        <v>17</v>
      </c>
      <c r="C89" s="93">
        <v>12400</v>
      </c>
      <c r="D89" s="93">
        <v>9029.19</v>
      </c>
      <c r="E89" s="27"/>
      <c r="F89" s="27"/>
    </row>
    <row r="90" spans="1:6" ht="12" hidden="1" customHeight="1">
      <c r="A90" s="11" t="s">
        <v>18</v>
      </c>
      <c r="B90" s="17" t="s">
        <v>19</v>
      </c>
      <c r="C90" s="93">
        <v>167400</v>
      </c>
      <c r="D90" s="93">
        <v>163933.57999999999</v>
      </c>
      <c r="E90" s="27"/>
      <c r="F90" s="27"/>
    </row>
    <row r="91" spans="1:6" ht="12" hidden="1" customHeight="1">
      <c r="A91" s="11" t="s">
        <v>20</v>
      </c>
      <c r="B91" s="17" t="s">
        <v>21</v>
      </c>
      <c r="C91" s="93">
        <v>338300</v>
      </c>
      <c r="D91" s="93">
        <v>315003.12</v>
      </c>
      <c r="E91" s="27"/>
      <c r="F91" s="27"/>
    </row>
    <row r="92" spans="1:6" s="79" customFormat="1" ht="31.5">
      <c r="A92" s="65" t="s">
        <v>44</v>
      </c>
      <c r="B92" s="39" t="s">
        <v>45</v>
      </c>
      <c r="C92" s="94">
        <v>1322600</v>
      </c>
      <c r="D92" s="95">
        <f>D93+D94+D95+D96+D97+D98</f>
        <v>1276866.6399999999</v>
      </c>
    </row>
    <row r="93" spans="1:6" s="79" customFormat="1" ht="12" customHeight="1">
      <c r="A93" s="77" t="s">
        <v>6</v>
      </c>
      <c r="B93" s="78" t="s">
        <v>7</v>
      </c>
      <c r="C93" s="96">
        <v>875324</v>
      </c>
      <c r="D93" s="97">
        <v>846636.39</v>
      </c>
    </row>
    <row r="94" spans="1:6" s="79" customFormat="1" ht="12" customHeight="1">
      <c r="A94" s="77" t="s">
        <v>8</v>
      </c>
      <c r="B94" s="78" t="s">
        <v>9</v>
      </c>
      <c r="C94" s="96">
        <v>191911</v>
      </c>
      <c r="D94" s="98">
        <v>179844.02</v>
      </c>
    </row>
    <row r="95" spans="1:6" s="79" customFormat="1" ht="13.5" customHeight="1">
      <c r="A95" s="77" t="s">
        <v>10</v>
      </c>
      <c r="B95" s="78" t="s">
        <v>11</v>
      </c>
      <c r="C95" s="96">
        <v>11970</v>
      </c>
      <c r="D95" s="98">
        <v>11887</v>
      </c>
    </row>
    <row r="96" spans="1:6" s="79" customFormat="1" ht="12" customHeight="1">
      <c r="A96" s="77" t="s">
        <v>12</v>
      </c>
      <c r="B96" s="78" t="s">
        <v>13</v>
      </c>
      <c r="C96" s="96">
        <v>135195</v>
      </c>
      <c r="D96" s="98">
        <v>132363.54999999999</v>
      </c>
    </row>
    <row r="97" spans="1:4" s="79" customFormat="1" ht="13.5" customHeight="1">
      <c r="A97" s="77" t="s">
        <v>16</v>
      </c>
      <c r="B97" s="78" t="s">
        <v>17</v>
      </c>
      <c r="C97" s="96">
        <v>3200</v>
      </c>
      <c r="D97" s="98">
        <v>1215.68</v>
      </c>
    </row>
    <row r="98" spans="1:4" s="79" customFormat="1" ht="31.5" customHeight="1" thickBot="1">
      <c r="A98" s="82" t="s">
        <v>46</v>
      </c>
      <c r="B98" s="83" t="s">
        <v>47</v>
      </c>
      <c r="C98" s="99">
        <v>105000</v>
      </c>
      <c r="D98" s="100">
        <v>104920</v>
      </c>
    </row>
    <row r="99" spans="1:4" s="79" customFormat="1" ht="21" customHeight="1" thickBot="1">
      <c r="A99" s="80" t="s">
        <v>58</v>
      </c>
      <c r="B99" s="81" t="s">
        <v>72</v>
      </c>
      <c r="C99" s="101">
        <f>C4+C92</f>
        <v>25812411</v>
      </c>
      <c r="D99" s="102">
        <f>D4+D92</f>
        <v>24367985.969999995</v>
      </c>
    </row>
    <row r="100" spans="1:4" s="79" customFormat="1" ht="22.5" customHeight="1" thickBot="1">
      <c r="A100" s="80" t="s">
        <v>58</v>
      </c>
      <c r="B100" s="81" t="s">
        <v>73</v>
      </c>
      <c r="C100" s="101">
        <f>C99-25321300</f>
        <v>491111</v>
      </c>
      <c r="D100" s="102">
        <f>D99-D101</f>
        <v>291393.74999999627</v>
      </c>
    </row>
    <row r="101" spans="1:4" s="79" customFormat="1" ht="26.25" customHeight="1" thickBot="1">
      <c r="A101" s="80" t="s">
        <v>58</v>
      </c>
      <c r="B101" s="81" t="s">
        <v>74</v>
      </c>
      <c r="C101" s="101">
        <v>25321300</v>
      </c>
      <c r="D101" s="102">
        <v>24076592.219999999</v>
      </c>
    </row>
  </sheetData>
  <mergeCells count="2">
    <mergeCell ref="A2:D2"/>
    <mergeCell ref="A3:D3"/>
  </mergeCells>
  <pageMargins left="0.2" right="0.25" top="0.45694444444444443" bottom="0.25" header="0.3" footer="0.3"/>
  <pageSetup paperSize="9" scale="9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повна</vt:lpstr>
      <vt:lpstr>скор</vt:lpstr>
      <vt:lpstr>повна (субв)</vt:lpstr>
      <vt:lpstr>'повна (субв)'!Область_печати</vt:lpstr>
      <vt:lpstr>скор!Область_печати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Qwerty</dc:creator>
  <cp:lastModifiedBy>Таня</cp:lastModifiedBy>
  <cp:lastPrinted>2017-04-12T11:08:35Z</cp:lastPrinted>
  <dcterms:created xsi:type="dcterms:W3CDTF">2017-01-23T11:53:55Z</dcterms:created>
  <dcterms:modified xsi:type="dcterms:W3CDTF">2017-04-12T11:08:58Z</dcterms:modified>
</cp:coreProperties>
</file>