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120" yWindow="315" windowWidth="20115" windowHeight="9795"/>
  </bookViews>
  <sheets>
    <sheet name="скорочена" sheetId="3" r:id="rId1"/>
    <sheet name="з ДНЗ" sheetId="1" r:id="rId2"/>
    <sheet name="Лист1 (2)" sheetId="2" r:id="rId3"/>
  </sheets>
  <definedNames>
    <definedName name="_xlnm.Print_Area" localSheetId="2">'Лист1 (2)'!$A$2:$I$148</definedName>
    <definedName name="_xlnm.Print_Area" localSheetId="0">скорочена!$A$1:$G$141</definedName>
  </definedNames>
  <calcPr calcId="145621"/>
</workbook>
</file>

<file path=xl/calcChain.xml><?xml version="1.0" encoding="utf-8"?>
<calcChain xmlns="http://schemas.openxmlformats.org/spreadsheetml/2006/main">
  <c r="D139" i="3" l="1"/>
  <c r="G137" i="3"/>
  <c r="G136" i="3"/>
  <c r="G135" i="3"/>
  <c r="G134" i="3"/>
  <c r="F133" i="3"/>
  <c r="G133" i="3" s="1"/>
  <c r="G132" i="3"/>
  <c r="F131" i="3"/>
  <c r="G131" i="3" s="1"/>
  <c r="G130" i="3"/>
  <c r="G129" i="3"/>
  <c r="G128" i="3"/>
  <c r="F127" i="3"/>
  <c r="G127" i="3" s="1"/>
  <c r="G126" i="3"/>
  <c r="F125" i="3"/>
  <c r="G125" i="3"/>
  <c r="G124" i="3"/>
  <c r="G123" i="3"/>
  <c r="G122" i="3"/>
  <c r="F121" i="3"/>
  <c r="G121" i="3" s="1"/>
  <c r="G120" i="3"/>
  <c r="G119" i="3"/>
  <c r="G118" i="3"/>
  <c r="G117" i="3"/>
  <c r="G116" i="3"/>
  <c r="G115" i="3"/>
  <c r="F114" i="3"/>
  <c r="G114" i="3" s="1"/>
  <c r="G113" i="3"/>
  <c r="G112" i="3"/>
  <c r="F111" i="3"/>
  <c r="G111" i="3" s="1"/>
  <c r="G110" i="3"/>
  <c r="F109" i="3"/>
  <c r="G109" i="3" s="1"/>
  <c r="F108" i="3"/>
  <c r="G108" i="3" s="1"/>
  <c r="G106" i="3"/>
  <c r="F105" i="3"/>
  <c r="G105" i="3" s="1"/>
  <c r="G104" i="3"/>
  <c r="F103" i="3"/>
  <c r="G103" i="3" s="1"/>
  <c r="G102" i="3"/>
  <c r="G101" i="3"/>
  <c r="G100" i="3"/>
  <c r="G99" i="3"/>
  <c r="G98" i="3"/>
  <c r="G97" i="3"/>
  <c r="G96" i="3"/>
  <c r="G95" i="3"/>
  <c r="G94" i="3"/>
  <c r="G93" i="3"/>
  <c r="F92" i="3"/>
  <c r="G92" i="3" s="1"/>
  <c r="G91" i="3"/>
  <c r="G90" i="3"/>
  <c r="G89" i="3"/>
  <c r="G88" i="3"/>
  <c r="G87" i="3"/>
  <c r="G86" i="3"/>
  <c r="G85" i="3"/>
  <c r="G84" i="3"/>
  <c r="G83" i="3"/>
  <c r="G82" i="3"/>
  <c r="F81" i="3"/>
  <c r="G81" i="3" s="1"/>
  <c r="G80" i="3"/>
  <c r="G79" i="3"/>
  <c r="G78" i="3"/>
  <c r="G77" i="3"/>
  <c r="G76" i="3"/>
  <c r="G75" i="3"/>
  <c r="G74" i="3"/>
  <c r="G73" i="3"/>
  <c r="G72" i="3"/>
  <c r="G71" i="3"/>
  <c r="F70" i="3"/>
  <c r="G70" i="3" s="1"/>
  <c r="G69" i="3"/>
  <c r="G68" i="3"/>
  <c r="G67" i="3"/>
  <c r="G66" i="3"/>
  <c r="G65" i="3"/>
  <c r="G64" i="3"/>
  <c r="G63" i="3"/>
  <c r="G62" i="3"/>
  <c r="G61" i="3"/>
  <c r="G60" i="3"/>
  <c r="F59" i="3"/>
  <c r="G59" i="3" s="1"/>
  <c r="G58" i="3"/>
  <c r="G57" i="3"/>
  <c r="G56" i="3"/>
  <c r="G55" i="3"/>
  <c r="G54" i="3"/>
  <c r="G53" i="3"/>
  <c r="G52" i="3"/>
  <c r="G51" i="3"/>
  <c r="G50" i="3"/>
  <c r="G49" i="3"/>
  <c r="F48" i="3"/>
  <c r="G48" i="3" s="1"/>
  <c r="G47" i="3"/>
  <c r="G46" i="3"/>
  <c r="G45" i="3"/>
  <c r="G44" i="3"/>
  <c r="G43" i="3"/>
  <c r="G42" i="3"/>
  <c r="G41" i="3"/>
  <c r="G40" i="3"/>
  <c r="G39" i="3"/>
  <c r="G38" i="3"/>
  <c r="F37" i="3"/>
  <c r="G37" i="3" s="1"/>
  <c r="G36" i="3"/>
  <c r="G35" i="3"/>
  <c r="G34" i="3"/>
  <c r="G33" i="3"/>
  <c r="G32" i="3"/>
  <c r="G31" i="3"/>
  <c r="G30" i="3"/>
  <c r="G29" i="3"/>
  <c r="G28" i="3"/>
  <c r="G27" i="3"/>
  <c r="F26" i="3"/>
  <c r="G26" i="3" s="1"/>
  <c r="F25" i="3"/>
  <c r="G25" i="3"/>
  <c r="F24" i="3"/>
  <c r="G24" i="3" s="1"/>
  <c r="F23" i="3"/>
  <c r="G23" i="3" s="1"/>
  <c r="F22" i="3"/>
  <c r="G22" i="3" s="1"/>
  <c r="F21" i="3"/>
  <c r="G21" i="3"/>
  <c r="F20" i="3"/>
  <c r="G20" i="3" s="1"/>
  <c r="F19" i="3"/>
  <c r="G19" i="3" s="1"/>
  <c r="F18" i="3"/>
  <c r="G18" i="3" s="1"/>
  <c r="F17" i="3"/>
  <c r="G17" i="3"/>
  <c r="F16" i="3"/>
  <c r="G16" i="3" s="1"/>
  <c r="G14" i="3"/>
  <c r="G13" i="3"/>
  <c r="G12" i="3"/>
  <c r="G11" i="3"/>
  <c r="G10" i="3"/>
  <c r="G9" i="3"/>
  <c r="G8" i="3"/>
  <c r="G7" i="3"/>
  <c r="G6" i="3"/>
  <c r="G5" i="3"/>
  <c r="F4" i="3"/>
  <c r="G4" i="3" s="1"/>
  <c r="F108" i="1"/>
  <c r="H5" i="2"/>
  <c r="H139" i="2" s="1"/>
  <c r="H142" i="2" s="1"/>
  <c r="D139" i="2"/>
  <c r="F5" i="2"/>
  <c r="G5" i="2" s="1"/>
  <c r="G6" i="2"/>
  <c r="G7" i="2"/>
  <c r="G8" i="2"/>
  <c r="G9" i="2"/>
  <c r="G10" i="2"/>
  <c r="G11" i="2"/>
  <c r="G12" i="2"/>
  <c r="G13" i="2"/>
  <c r="G14" i="2"/>
  <c r="G15" i="2"/>
  <c r="F27" i="2"/>
  <c r="F38" i="2"/>
  <c r="F49" i="2"/>
  <c r="F60" i="2"/>
  <c r="G60" i="2" s="1"/>
  <c r="F71" i="2"/>
  <c r="G71" i="2" s="1"/>
  <c r="F82" i="2"/>
  <c r="F93" i="2"/>
  <c r="G93" i="2" s="1"/>
  <c r="F17" i="2"/>
  <c r="G17" i="2" s="1"/>
  <c r="F18" i="2"/>
  <c r="G18" i="2" s="1"/>
  <c r="F19" i="2"/>
  <c r="G19" i="2" s="1"/>
  <c r="F20" i="2"/>
  <c r="G20" i="2"/>
  <c r="F21" i="2"/>
  <c r="G21" i="2" s="1"/>
  <c r="F22" i="2"/>
  <c r="G22" i="2" s="1"/>
  <c r="F23" i="2"/>
  <c r="G23" i="2" s="1"/>
  <c r="F24" i="2"/>
  <c r="G24" i="2"/>
  <c r="F25" i="2"/>
  <c r="G25" i="2" s="1"/>
  <c r="F26" i="2"/>
  <c r="G26" i="2" s="1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1" i="2"/>
  <c r="G62" i="2"/>
  <c r="G63" i="2"/>
  <c r="G64" i="2"/>
  <c r="G65" i="2"/>
  <c r="G66" i="2"/>
  <c r="G67" i="2"/>
  <c r="G68" i="2"/>
  <c r="G69" i="2"/>
  <c r="G70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4" i="2"/>
  <c r="G95" i="2"/>
  <c r="G96" i="2"/>
  <c r="G97" i="2"/>
  <c r="G98" i="2"/>
  <c r="G99" i="2"/>
  <c r="G100" i="2"/>
  <c r="G101" i="2"/>
  <c r="G102" i="2"/>
  <c r="G103" i="2"/>
  <c r="F104" i="2"/>
  <c r="G104" i="2" s="1"/>
  <c r="G105" i="2"/>
  <c r="F106" i="2"/>
  <c r="G106" i="2" s="1"/>
  <c r="G107" i="2"/>
  <c r="F109" i="2"/>
  <c r="G109" i="2" s="1"/>
  <c r="F108" i="2"/>
  <c r="G108" i="2" s="1"/>
  <c r="F110" i="2"/>
  <c r="G110" i="2"/>
  <c r="G111" i="2"/>
  <c r="F112" i="2"/>
  <c r="G112" i="2" s="1"/>
  <c r="G113" i="2"/>
  <c r="G114" i="2"/>
  <c r="F115" i="2"/>
  <c r="G115" i="2" s="1"/>
  <c r="G116" i="2"/>
  <c r="G117" i="2"/>
  <c r="G118" i="2"/>
  <c r="G119" i="2"/>
  <c r="G120" i="2"/>
  <c r="G121" i="2"/>
  <c r="F122" i="2"/>
  <c r="G122" i="2" s="1"/>
  <c r="G123" i="2"/>
  <c r="G124" i="2"/>
  <c r="G125" i="2"/>
  <c r="F126" i="2"/>
  <c r="G126" i="2"/>
  <c r="G127" i="2"/>
  <c r="F128" i="2"/>
  <c r="G128" i="2" s="1"/>
  <c r="G129" i="2"/>
  <c r="G130" i="2"/>
  <c r="G131" i="2"/>
  <c r="F132" i="2"/>
  <c r="G132" i="2"/>
  <c r="G133" i="2"/>
  <c r="F134" i="2"/>
  <c r="G134" i="2" s="1"/>
  <c r="G135" i="2"/>
  <c r="G136" i="2"/>
  <c r="G137" i="2"/>
  <c r="G138" i="2"/>
  <c r="G108" i="1"/>
  <c r="F25" i="1"/>
  <c r="G25" i="1" s="1"/>
  <c r="F24" i="1"/>
  <c r="G24" i="1" s="1"/>
  <c r="F23" i="1"/>
  <c r="F22" i="1"/>
  <c r="G22" i="1" s="1"/>
  <c r="F21" i="1"/>
  <c r="F20" i="1"/>
  <c r="G20" i="1" s="1"/>
  <c r="F19" i="1"/>
  <c r="G19" i="1" s="1"/>
  <c r="F18" i="1"/>
  <c r="G18" i="1"/>
  <c r="F17" i="1"/>
  <c r="G17" i="1" s="1"/>
  <c r="F16" i="1"/>
  <c r="G16" i="1" s="1"/>
  <c r="G5" i="1"/>
  <c r="G6" i="1"/>
  <c r="G7" i="1"/>
  <c r="G8" i="1"/>
  <c r="G9" i="1"/>
  <c r="G10" i="1"/>
  <c r="G11" i="1"/>
  <c r="G12" i="1"/>
  <c r="G13" i="1"/>
  <c r="G14" i="1"/>
  <c r="G21" i="1"/>
  <c r="G23" i="1"/>
  <c r="G27" i="1"/>
  <c r="G28" i="1"/>
  <c r="G29" i="1"/>
  <c r="G30" i="1"/>
  <c r="G31" i="1"/>
  <c r="G32" i="1"/>
  <c r="G33" i="1"/>
  <c r="G34" i="1"/>
  <c r="G35" i="1"/>
  <c r="G36" i="1"/>
  <c r="G38" i="1"/>
  <c r="G39" i="1"/>
  <c r="G40" i="1"/>
  <c r="G41" i="1"/>
  <c r="G42" i="1"/>
  <c r="G43" i="1"/>
  <c r="G44" i="1"/>
  <c r="G45" i="1"/>
  <c r="G46" i="1"/>
  <c r="G47" i="1"/>
  <c r="G49" i="1"/>
  <c r="G50" i="1"/>
  <c r="G51" i="1"/>
  <c r="G52" i="1"/>
  <c r="G53" i="1"/>
  <c r="G54" i="1"/>
  <c r="G55" i="1"/>
  <c r="G56" i="1"/>
  <c r="G57" i="1"/>
  <c r="G58" i="1"/>
  <c r="G60" i="1"/>
  <c r="G61" i="1"/>
  <c r="G62" i="1"/>
  <c r="G63" i="1"/>
  <c r="G64" i="1"/>
  <c r="G65" i="1"/>
  <c r="G66" i="1"/>
  <c r="G67" i="1"/>
  <c r="G68" i="1"/>
  <c r="G69" i="1"/>
  <c r="G71" i="1"/>
  <c r="G72" i="1"/>
  <c r="G73" i="1"/>
  <c r="G74" i="1"/>
  <c r="G75" i="1"/>
  <c r="G76" i="1"/>
  <c r="G77" i="1"/>
  <c r="G78" i="1"/>
  <c r="G79" i="1"/>
  <c r="G80" i="1"/>
  <c r="G82" i="1"/>
  <c r="G83" i="1"/>
  <c r="G84" i="1"/>
  <c r="G85" i="1"/>
  <c r="G86" i="1"/>
  <c r="G87" i="1"/>
  <c r="G88" i="1"/>
  <c r="G89" i="1"/>
  <c r="G90" i="1"/>
  <c r="G91" i="1"/>
  <c r="G93" i="1"/>
  <c r="G94" i="1"/>
  <c r="G95" i="1"/>
  <c r="G96" i="1"/>
  <c r="G97" i="1"/>
  <c r="G98" i="1"/>
  <c r="G99" i="1"/>
  <c r="G100" i="1"/>
  <c r="G101" i="1"/>
  <c r="G102" i="1"/>
  <c r="G104" i="1"/>
  <c r="G106" i="1"/>
  <c r="G110" i="1"/>
  <c r="G112" i="1"/>
  <c r="G113" i="1"/>
  <c r="G115" i="1"/>
  <c r="G116" i="1"/>
  <c r="G117" i="1"/>
  <c r="G118" i="1"/>
  <c r="G119" i="1"/>
  <c r="G120" i="1"/>
  <c r="G122" i="1"/>
  <c r="G123" i="1"/>
  <c r="G124" i="1"/>
  <c r="G126" i="1"/>
  <c r="G128" i="1"/>
  <c r="G129" i="1"/>
  <c r="G130" i="1"/>
  <c r="G132" i="1"/>
  <c r="G134" i="1"/>
  <c r="G135" i="1"/>
  <c r="G136" i="1"/>
  <c r="G137" i="1"/>
  <c r="F133" i="1"/>
  <c r="G133" i="1" s="1"/>
  <c r="F131" i="1"/>
  <c r="G131" i="1" s="1"/>
  <c r="F127" i="1"/>
  <c r="G127" i="1" s="1"/>
  <c r="F125" i="1"/>
  <c r="G125" i="1"/>
  <c r="F121" i="1"/>
  <c r="G121" i="1" s="1"/>
  <c r="F114" i="1"/>
  <c r="G114" i="1" s="1"/>
  <c r="F111" i="1"/>
  <c r="G111" i="1" s="1"/>
  <c r="F109" i="1"/>
  <c r="G109" i="1"/>
  <c r="F107" i="1"/>
  <c r="G107" i="1" s="1"/>
  <c r="F105" i="1"/>
  <c r="G105" i="1" s="1"/>
  <c r="F103" i="1"/>
  <c r="G103" i="1" s="1"/>
  <c r="F92" i="1"/>
  <c r="G92" i="1"/>
  <c r="F81" i="1"/>
  <c r="G81" i="1" s="1"/>
  <c r="F70" i="1"/>
  <c r="G70" i="1" s="1"/>
  <c r="F59" i="1"/>
  <c r="G59" i="1" s="1"/>
  <c r="F48" i="1"/>
  <c r="F37" i="1"/>
  <c r="G37" i="1" s="1"/>
  <c r="F26" i="1"/>
  <c r="F15" i="1" s="1"/>
  <c r="G15" i="1" s="1"/>
  <c r="F4" i="1"/>
  <c r="G4" i="1"/>
  <c r="G48" i="1"/>
  <c r="F16" i="2"/>
  <c r="G16" i="2" s="1"/>
  <c r="F138" i="1" l="1"/>
  <c r="G138" i="1" s="1"/>
  <c r="F15" i="3"/>
  <c r="G15" i="3" s="1"/>
  <c r="F107" i="3"/>
  <c r="G107" i="3" s="1"/>
  <c r="F138" i="3"/>
  <c r="F139" i="2"/>
  <c r="G139" i="2" s="1"/>
  <c r="G26" i="1"/>
  <c r="G138" i="3" l="1"/>
  <c r="F139" i="3"/>
  <c r="G139" i="3" s="1"/>
</calcChain>
</file>

<file path=xl/sharedStrings.xml><?xml version="1.0" encoding="utf-8"?>
<sst xmlns="http://schemas.openxmlformats.org/spreadsheetml/2006/main" count="859" uniqueCount="97">
  <si>
    <t>Загальний фонд</t>
  </si>
  <si>
    <t>Код</t>
  </si>
  <si>
    <t>010116</t>
  </si>
  <si>
    <t>Органи місцевого самоврядування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</si>
  <si>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</si>
  <si>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</si>
  <si>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</si>
  <si>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</si>
  <si>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</si>
  <si>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</si>
  <si>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</si>
  <si>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</si>
  <si>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</si>
  <si>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</si>
  <si>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</si>
  <si>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</si>
  <si>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</si>
  <si>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</si>
  <si>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</si>
  <si>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</si>
  <si>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2730</t>
  </si>
  <si>
    <t>Інші виплати населенню</t>
  </si>
  <si>
    <t>2800</t>
  </si>
  <si>
    <t>Інші поточні видатки</t>
  </si>
  <si>
    <t>070101</t>
  </si>
  <si>
    <t>Дошкільні заклади освіти</t>
  </si>
  <si>
    <t>2220</t>
  </si>
  <si>
    <t>Медикаменти та перев`язувальні матеріали</t>
  </si>
  <si>
    <t>2230</t>
  </si>
  <si>
    <t>Продукти харчування</t>
  </si>
  <si>
    <t>090412</t>
  </si>
  <si>
    <t>Інші видатки на соціальний захист населення</t>
  </si>
  <si>
    <t>091106</t>
  </si>
  <si>
    <t>Інші видатки</t>
  </si>
  <si>
    <t>100103</t>
  </si>
  <si>
    <t>Дотація житлово-комунальному господарству</t>
  </si>
  <si>
    <t>2610</t>
  </si>
  <si>
    <t>Субсидії та поточні трансферти підприємствам (установам, організаціям)</t>
  </si>
  <si>
    <t>100202</t>
  </si>
  <si>
    <t>Водопровідно-каналізаційне господарство</t>
  </si>
  <si>
    <t>100203</t>
  </si>
  <si>
    <t>Благоустрій міст, сіл, селищ</t>
  </si>
  <si>
    <t>110204</t>
  </si>
  <si>
    <t>Палаци і будинки культури, клуби та інші заклади клубного типу</t>
  </si>
  <si>
    <t>2275</t>
  </si>
  <si>
    <t>Оплата інших енергоносіїв</t>
  </si>
  <si>
    <t>110502</t>
  </si>
  <si>
    <t>Інші культурно-освітні заклади та заходи</t>
  </si>
  <si>
    <t>2282</t>
  </si>
  <si>
    <t>Окремі заходи по реалізації державних (регіональних) програм, не віднесені до заходів розвитку</t>
  </si>
  <si>
    <t>120201</t>
  </si>
  <si>
    <t>Періодичні видання (газети та журнали)</t>
  </si>
  <si>
    <t>130102</t>
  </si>
  <si>
    <t>Проведення навчально-тренувальних зборів і змагань</t>
  </si>
  <si>
    <t>130112</t>
  </si>
  <si>
    <t>250404</t>
  </si>
  <si>
    <t xml:space="preserve"> </t>
  </si>
  <si>
    <t xml:space="preserve">Усього </t>
  </si>
  <si>
    <t>Н.І.Мусієнко</t>
  </si>
  <si>
    <t>Страница 2 из 2</t>
  </si>
  <si>
    <t>Аналіз фінансування установ за 9 місяців 2016р.</t>
  </si>
  <si>
    <t>Показник</t>
  </si>
  <si>
    <t>Скоригований план на рік</t>
  </si>
  <si>
    <t>Профінансовано за звітний період</t>
  </si>
  <si>
    <t xml:space="preserve">% виконання </t>
  </si>
  <si>
    <t>ДНЗ (дитячий садок) "Лісова казка"</t>
  </si>
  <si>
    <t>ДНЗ "Спадкоємець"</t>
  </si>
  <si>
    <t>ДНЗ (ясла-садок) "Даринка"</t>
  </si>
  <si>
    <t>ДНЗ №4 Берізка</t>
  </si>
  <si>
    <t>ДНЗ (ясла-садок) "Іскорка"</t>
  </si>
  <si>
    <t>ДНЗ-ЦРД "Джерельце"</t>
  </si>
  <si>
    <t>ДНЗ (ясла-садок) "Казка"</t>
  </si>
  <si>
    <t>Начальник  відділу фінансів, економічного розвитку та торгівлі</t>
  </si>
  <si>
    <t>видатки на ОМС</t>
  </si>
  <si>
    <t>Турбота</t>
  </si>
  <si>
    <t>ВОС , мобілізац.заходи</t>
  </si>
  <si>
    <t>дотація КП міста</t>
  </si>
  <si>
    <t xml:space="preserve">вуличне освітлення </t>
  </si>
  <si>
    <t>ЖЕК благоустрій</t>
  </si>
  <si>
    <t>програма культури</t>
  </si>
  <si>
    <t>Боярка-Інформ</t>
  </si>
  <si>
    <t>програма спорту</t>
  </si>
  <si>
    <t>ДЮСШ</t>
  </si>
  <si>
    <t>інші придбання (символіка)</t>
  </si>
  <si>
    <t>інші послуги (інвентаризац.,передпроектні роботи,</t>
  </si>
  <si>
    <t>програми</t>
  </si>
  <si>
    <t>Боярський міський патруль</t>
  </si>
  <si>
    <t>ДОХОДИ ЗФ 2017 рік</t>
  </si>
  <si>
    <t>ПЕРЕДАЧА до СФ</t>
  </si>
  <si>
    <t>доходи 2017</t>
  </si>
  <si>
    <t>передача до СФ</t>
  </si>
  <si>
    <t>видатки 2017</t>
  </si>
  <si>
    <t>Назва заходу</t>
  </si>
  <si>
    <t>Видатки 2017</t>
  </si>
  <si>
    <t>План на 2016 рік</t>
  </si>
  <si>
    <t>Усього без врахування субвенції</t>
  </si>
  <si>
    <t xml:space="preserve">Розрахунок видатків міського бюджету на 2017 рік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</si>
</sst>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Arial Cyr"/>
      <charset val="204"/>
    </font>
    <font>
      <sz val="8"/>
      <color indexed="8"/>
      <name val="Arial Cyr"/>
      <charset val="204"/>
    </font>
    <font>
      <sz val="10"/>
      <color indexed="8"/>
      <name val="Times New Roman Cyr"/>
      <charset val="204"/>
    </font>
    <font>
      <b/>
      <sz val="10"/>
      <color indexed="8"/>
      <name val="Times New Roman Cyr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 Cyr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Arial Cyr"/>
      <charset val="204"/>
    </font>
    <font>
      <sz val="14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b/>
      <sz val="16"/>
      <color indexed="8"/>
      <name val="Arial Cyr"/>
      <charset val="204"/>
    </font>
    <font>
      <b/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vertical="top" wrapText="1"/>
    </xf>
    <xf numFmtId="0" fontId="4" fillId="0" borderId="1" xfId="0" quotePrefix="1" applyFont="1" applyBorder="1" applyAlignment="1">
      <alignment horizontal="left" vertical="top" wrapText="1"/>
    </xf>
    <xf numFmtId="0" fontId="3" fillId="0" borderId="1" xfId="0" quotePrefix="1" applyNumberFormat="1" applyFont="1" applyBorder="1" applyAlignment="1">
      <alignment horizontal="left" vertical="top" wrapText="1"/>
    </xf>
    <xf numFmtId="0" fontId="4" fillId="0" borderId="1" xfId="0" quotePrefix="1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/>
    <xf numFmtId="4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vertical="center"/>
    </xf>
    <xf numFmtId="2" fontId="5" fillId="0" borderId="1" xfId="0" applyNumberFormat="1" applyFont="1" applyBorder="1"/>
    <xf numFmtId="2" fontId="0" fillId="0" borderId="1" xfId="0" applyNumberFormat="1" applyBorder="1"/>
    <xf numFmtId="2" fontId="5" fillId="2" borderId="1" xfId="0" applyNumberFormat="1" applyFont="1" applyFill="1" applyBorder="1"/>
    <xf numFmtId="2" fontId="15" fillId="0" borderId="1" xfId="0" applyNumberFormat="1" applyFont="1" applyBorder="1"/>
    <xf numFmtId="0" fontId="15" fillId="0" borderId="1" xfId="0" applyFont="1" applyBorder="1" applyAlignment="1">
      <alignment horizontal="left"/>
    </xf>
    <xf numFmtId="0" fontId="15" fillId="0" borderId="0" xfId="0" applyFont="1"/>
    <xf numFmtId="0" fontId="15" fillId="0" borderId="1" xfId="0" applyFont="1" applyBorder="1"/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2" fontId="0" fillId="0" borderId="0" xfId="0" applyNumberFormat="1"/>
    <xf numFmtId="0" fontId="18" fillId="0" borderId="1" xfId="0" applyFont="1" applyBorder="1" applyAlignment="1">
      <alignment horizontal="center"/>
    </xf>
    <xf numFmtId="2" fontId="16" fillId="0" borderId="1" xfId="0" applyNumberFormat="1" applyFont="1" applyBorder="1" applyAlignment="1">
      <alignment horizontal="center" wrapText="1"/>
    </xf>
    <xf numFmtId="0" fontId="0" fillId="0" borderId="1" xfId="0" applyBorder="1"/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4" fontId="4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top" wrapText="1"/>
    </xf>
    <xf numFmtId="0" fontId="0" fillId="0" borderId="0" xfId="0" applyAlignment="1"/>
    <xf numFmtId="0" fontId="5" fillId="0" borderId="2" xfId="0" applyFont="1" applyBorder="1" applyAlignment="1"/>
    <xf numFmtId="0" fontId="5" fillId="0" borderId="4" xfId="0" applyFont="1" applyBorder="1" applyAlignment="1"/>
    <xf numFmtId="0" fontId="5" fillId="0" borderId="3" xfId="0" applyFont="1" applyBorder="1" applyAlignment="1"/>
    <xf numFmtId="0" fontId="17" fillId="0" borderId="2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4" fontId="20" fillId="0" borderId="1" xfId="0" applyNumberFormat="1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170"/>
  <sheetViews>
    <sheetView showGridLines="0" tabSelected="1" topLeftCell="A123" zoomScale="90" zoomScaleNormal="90" workbookViewId="0">
      <selection activeCell="L136" sqref="L136"/>
    </sheetView>
  </sheetViews>
  <sheetFormatPr defaultRowHeight="15" x14ac:dyDescent="0.25"/>
  <cols>
    <col min="1" max="1" width="12" customWidth="1"/>
    <col min="2" max="2" width="25.85546875" customWidth="1"/>
    <col min="3" max="3" width="26.42578125" customWidth="1"/>
    <col min="4" max="4" width="7.42578125" customWidth="1"/>
    <col min="5" max="5" width="11.140625" customWidth="1"/>
    <col min="6" max="6" width="15.5703125" customWidth="1"/>
    <col min="7" max="7" width="12.28515625" style="9" customWidth="1"/>
  </cols>
  <sheetData>
    <row r="1" spans="1:7" s="8" customFormat="1" ht="26.25" customHeight="1" x14ac:dyDescent="0.3">
      <c r="A1" s="37" t="s">
        <v>60</v>
      </c>
      <c r="B1" s="37"/>
      <c r="C1" s="37"/>
      <c r="D1" s="37"/>
      <c r="E1" s="37"/>
      <c r="F1" s="37"/>
      <c r="G1" s="10"/>
    </row>
    <row r="2" spans="1:7" ht="21" customHeight="1" x14ac:dyDescent="0.25">
      <c r="A2" s="38" t="s">
        <v>0</v>
      </c>
      <c r="B2" s="38"/>
      <c r="C2" s="38"/>
      <c r="D2" s="38"/>
      <c r="E2" s="38"/>
      <c r="F2" s="38"/>
    </row>
    <row r="3" spans="1:7" ht="40.5" customHeight="1" x14ac:dyDescent="0.25">
      <c r="A3" s="7" t="s">
        <v>1</v>
      </c>
      <c r="B3" s="39" t="s">
        <v>61</v>
      </c>
      <c r="C3" s="40"/>
      <c r="D3" s="39" t="s">
        <v>62</v>
      </c>
      <c r="E3" s="41"/>
      <c r="F3" s="7" t="s">
        <v>63</v>
      </c>
      <c r="G3" s="7" t="s">
        <v>64</v>
      </c>
    </row>
    <row r="4" spans="1:7" s="6" customFormat="1" ht="15" customHeight="1" x14ac:dyDescent="0.25">
      <c r="A4" s="2" t="s">
        <v>2</v>
      </c>
      <c r="B4" s="28" t="s">
        <v>3</v>
      </c>
      <c r="C4" s="28"/>
      <c r="D4" s="29">
        <v>7518700</v>
      </c>
      <c r="E4" s="29"/>
      <c r="F4" s="11">
        <f>F5+F6+F7+F8+F9+F10+F11+F12+F13+F14</f>
        <v>5715512.1799999997</v>
      </c>
      <c r="G4" s="12">
        <f>F4/D4</f>
        <v>0.76017292617074761</v>
      </c>
    </row>
    <row r="5" spans="1:7" ht="15" customHeight="1" x14ac:dyDescent="0.25">
      <c r="A5" s="3" t="s">
        <v>4</v>
      </c>
      <c r="B5" s="30" t="s">
        <v>5</v>
      </c>
      <c r="C5" s="30"/>
      <c r="D5" s="31">
        <v>4541038</v>
      </c>
      <c r="E5" s="31"/>
      <c r="F5" s="13">
        <v>4103729.74</v>
      </c>
      <c r="G5" s="12">
        <f t="shared" ref="G5:G68" si="0">F5/D5</f>
        <v>0.90369861251986883</v>
      </c>
    </row>
    <row r="6" spans="1:7" ht="15" customHeight="1" x14ac:dyDescent="0.25">
      <c r="A6" s="3" t="s">
        <v>6</v>
      </c>
      <c r="B6" s="30" t="s">
        <v>7</v>
      </c>
      <c r="C6" s="30"/>
      <c r="D6" s="31">
        <v>1405962</v>
      </c>
      <c r="E6" s="31"/>
      <c r="F6" s="13">
        <v>881581.46</v>
      </c>
      <c r="G6" s="12">
        <f t="shared" si="0"/>
        <v>0.62703078746082752</v>
      </c>
    </row>
    <row r="7" spans="1:7" ht="15" customHeight="1" x14ac:dyDescent="0.25">
      <c r="A7" s="3" t="s">
        <v>8</v>
      </c>
      <c r="B7" s="30" t="s">
        <v>9</v>
      </c>
      <c r="C7" s="30"/>
      <c r="D7" s="31">
        <v>270000</v>
      </c>
      <c r="E7" s="31"/>
      <c r="F7" s="13">
        <v>244298.91</v>
      </c>
      <c r="G7" s="12">
        <f t="shared" si="0"/>
        <v>0.90481077777777774</v>
      </c>
    </row>
    <row r="8" spans="1:7" ht="15" customHeight="1" x14ac:dyDescent="0.25">
      <c r="A8" s="3" t="s">
        <v>10</v>
      </c>
      <c r="B8" s="30" t="s">
        <v>11</v>
      </c>
      <c r="C8" s="30"/>
      <c r="D8" s="31">
        <v>441700</v>
      </c>
      <c r="E8" s="31"/>
      <c r="F8" s="13">
        <v>223358.35</v>
      </c>
      <c r="G8" s="12">
        <f t="shared" si="0"/>
        <v>0.50567885442608107</v>
      </c>
    </row>
    <row r="9" spans="1:7" ht="15" customHeight="1" x14ac:dyDescent="0.25">
      <c r="A9" s="3" t="s">
        <v>12</v>
      </c>
      <c r="B9" s="30" t="s">
        <v>13</v>
      </c>
      <c r="C9" s="30"/>
      <c r="D9" s="31">
        <v>2000</v>
      </c>
      <c r="E9" s="31"/>
      <c r="F9" s="13">
        <v>0</v>
      </c>
      <c r="G9" s="12">
        <f t="shared" si="0"/>
        <v>0</v>
      </c>
    </row>
    <row r="10" spans="1:7" ht="15" customHeight="1" x14ac:dyDescent="0.25">
      <c r="A10" s="3" t="s">
        <v>14</v>
      </c>
      <c r="B10" s="30" t="s">
        <v>15</v>
      </c>
      <c r="C10" s="30"/>
      <c r="D10" s="31">
        <v>4500</v>
      </c>
      <c r="E10" s="31"/>
      <c r="F10" s="13">
        <v>1679.68</v>
      </c>
      <c r="G10" s="12">
        <f t="shared" si="0"/>
        <v>0.37326222222222222</v>
      </c>
    </row>
    <row r="11" spans="1:7" ht="15" customHeight="1" x14ac:dyDescent="0.25">
      <c r="A11" s="3" t="s">
        <v>16</v>
      </c>
      <c r="B11" s="30" t="s">
        <v>17</v>
      </c>
      <c r="C11" s="30"/>
      <c r="D11" s="31">
        <v>400000</v>
      </c>
      <c r="E11" s="31"/>
      <c r="F11" s="13">
        <v>112504.06</v>
      </c>
      <c r="G11" s="12">
        <f t="shared" si="0"/>
        <v>0.28126014999999999</v>
      </c>
    </row>
    <row r="12" spans="1:7" ht="15" customHeight="1" x14ac:dyDescent="0.25">
      <c r="A12" s="3" t="s">
        <v>18</v>
      </c>
      <c r="B12" s="30" t="s">
        <v>19</v>
      </c>
      <c r="C12" s="30"/>
      <c r="D12" s="31">
        <v>410000</v>
      </c>
      <c r="E12" s="31"/>
      <c r="F12" s="13">
        <v>127813.48</v>
      </c>
      <c r="G12" s="12">
        <f t="shared" si="0"/>
        <v>0.31174019512195122</v>
      </c>
    </row>
    <row r="13" spans="1:7" ht="15" customHeight="1" x14ac:dyDescent="0.25">
      <c r="A13" s="3" t="s">
        <v>20</v>
      </c>
      <c r="B13" s="30" t="s">
        <v>21</v>
      </c>
      <c r="C13" s="30"/>
      <c r="D13" s="31">
        <v>3750</v>
      </c>
      <c r="E13" s="31"/>
      <c r="F13" s="13">
        <v>3750</v>
      </c>
      <c r="G13" s="12">
        <f t="shared" si="0"/>
        <v>1</v>
      </c>
    </row>
    <row r="14" spans="1:7" ht="15" customHeight="1" x14ac:dyDescent="0.25">
      <c r="A14" s="3" t="s">
        <v>22</v>
      </c>
      <c r="B14" s="30" t="s">
        <v>23</v>
      </c>
      <c r="C14" s="30"/>
      <c r="D14" s="31">
        <v>39750</v>
      </c>
      <c r="E14" s="31"/>
      <c r="F14" s="13">
        <v>16796.5</v>
      </c>
      <c r="G14" s="12">
        <f t="shared" si="0"/>
        <v>0.42255345911949688</v>
      </c>
    </row>
    <row r="15" spans="1:7" ht="15" customHeight="1" x14ac:dyDescent="0.25">
      <c r="A15" s="2" t="s">
        <v>24</v>
      </c>
      <c r="B15" s="28" t="s">
        <v>25</v>
      </c>
      <c r="C15" s="28"/>
      <c r="D15" s="29">
        <v>24489811</v>
      </c>
      <c r="E15" s="29"/>
      <c r="F15" s="11">
        <f>F26+F37+F48+F59+F70+F81+F92</f>
        <v>16006525.800000001</v>
      </c>
      <c r="G15" s="12">
        <f t="shared" si="0"/>
        <v>0.65359940099170222</v>
      </c>
    </row>
    <row r="16" spans="1:7" ht="15" customHeight="1" x14ac:dyDescent="0.25">
      <c r="A16" s="3" t="s">
        <v>4</v>
      </c>
      <c r="B16" s="30" t="s">
        <v>5</v>
      </c>
      <c r="C16" s="30"/>
      <c r="D16" s="31">
        <v>13250629</v>
      </c>
      <c r="E16" s="31"/>
      <c r="F16" s="13">
        <f t="shared" ref="F16:F25" si="1">F27+F38+F49+F60+F71+F82+F93</f>
        <v>9717903.4299999997</v>
      </c>
      <c r="G16" s="12">
        <f t="shared" si="0"/>
        <v>0.73339185860535372</v>
      </c>
    </row>
    <row r="17" spans="1:7" ht="15" customHeight="1" x14ac:dyDescent="0.25">
      <c r="A17" s="3" t="s">
        <v>6</v>
      </c>
      <c r="B17" s="30" t="s">
        <v>7</v>
      </c>
      <c r="C17" s="30"/>
      <c r="D17" s="31">
        <v>4367461</v>
      </c>
      <c r="E17" s="31"/>
      <c r="F17" s="13">
        <f t="shared" si="1"/>
        <v>2178791.52</v>
      </c>
      <c r="G17" s="12">
        <f t="shared" si="0"/>
        <v>0.49886914159050305</v>
      </c>
    </row>
    <row r="18" spans="1:7" ht="15" customHeight="1" x14ac:dyDescent="0.25">
      <c r="A18" s="3" t="s">
        <v>8</v>
      </c>
      <c r="B18" s="30" t="s">
        <v>9</v>
      </c>
      <c r="C18" s="30"/>
      <c r="D18" s="31">
        <v>315000</v>
      </c>
      <c r="E18" s="31"/>
      <c r="F18" s="13">
        <f t="shared" si="1"/>
        <v>65003.88</v>
      </c>
      <c r="G18" s="12">
        <f t="shared" si="0"/>
        <v>0.2063615238095238</v>
      </c>
    </row>
    <row r="19" spans="1:7" ht="15" customHeight="1" x14ac:dyDescent="0.25">
      <c r="A19" s="3" t="s">
        <v>26</v>
      </c>
      <c r="B19" s="30" t="s">
        <v>27</v>
      </c>
      <c r="C19" s="30"/>
      <c r="D19" s="31">
        <v>14000</v>
      </c>
      <c r="E19" s="31"/>
      <c r="F19" s="13">
        <f t="shared" si="1"/>
        <v>9503.14</v>
      </c>
      <c r="G19" s="12">
        <f t="shared" si="0"/>
        <v>0.67879571428571428</v>
      </c>
    </row>
    <row r="20" spans="1:7" ht="15" customHeight="1" x14ac:dyDescent="0.25">
      <c r="A20" s="3" t="s">
        <v>28</v>
      </c>
      <c r="B20" s="30" t="s">
        <v>29</v>
      </c>
      <c r="C20" s="30"/>
      <c r="D20" s="31">
        <v>2798520</v>
      </c>
      <c r="E20" s="31"/>
      <c r="F20" s="13">
        <f t="shared" si="1"/>
        <v>1594712.5799999998</v>
      </c>
      <c r="G20" s="12">
        <f t="shared" si="0"/>
        <v>0.56984140903048752</v>
      </c>
    </row>
    <row r="21" spans="1:7" ht="15" customHeight="1" x14ac:dyDescent="0.25">
      <c r="A21" s="3" t="s">
        <v>10</v>
      </c>
      <c r="B21" s="30" t="s">
        <v>11</v>
      </c>
      <c r="C21" s="30"/>
      <c r="D21" s="31">
        <v>741111</v>
      </c>
      <c r="E21" s="31"/>
      <c r="F21" s="13">
        <f t="shared" si="1"/>
        <v>478663.89</v>
      </c>
      <c r="G21" s="12">
        <f t="shared" si="0"/>
        <v>0.6458734116751742</v>
      </c>
    </row>
    <row r="22" spans="1:7" ht="15" customHeight="1" x14ac:dyDescent="0.25">
      <c r="A22" s="3" t="s">
        <v>12</v>
      </c>
      <c r="B22" s="30" t="s">
        <v>13</v>
      </c>
      <c r="C22" s="30"/>
      <c r="D22" s="31">
        <v>27000</v>
      </c>
      <c r="E22" s="31"/>
      <c r="F22" s="13">
        <f t="shared" si="1"/>
        <v>2158.02</v>
      </c>
      <c r="G22" s="12">
        <f t="shared" si="0"/>
        <v>7.992666666666666E-2</v>
      </c>
    </row>
    <row r="23" spans="1:7" ht="15" customHeight="1" x14ac:dyDescent="0.25">
      <c r="A23" s="3" t="s">
        <v>14</v>
      </c>
      <c r="B23" s="30" t="s">
        <v>15</v>
      </c>
      <c r="C23" s="30"/>
      <c r="D23" s="31">
        <v>152690</v>
      </c>
      <c r="E23" s="31"/>
      <c r="F23" s="13">
        <f t="shared" si="1"/>
        <v>92912.55</v>
      </c>
      <c r="G23" s="12">
        <f t="shared" si="0"/>
        <v>0.60850448621389741</v>
      </c>
    </row>
    <row r="24" spans="1:7" ht="15" customHeight="1" x14ac:dyDescent="0.25">
      <c r="A24" s="3" t="s">
        <v>16</v>
      </c>
      <c r="B24" s="30" t="s">
        <v>17</v>
      </c>
      <c r="C24" s="30"/>
      <c r="D24" s="31">
        <v>689500</v>
      </c>
      <c r="E24" s="31"/>
      <c r="F24" s="13">
        <f t="shared" si="1"/>
        <v>475510.98</v>
      </c>
      <c r="G24" s="12">
        <f t="shared" si="0"/>
        <v>0.68964609137055832</v>
      </c>
    </row>
    <row r="25" spans="1:7" ht="15" customHeight="1" x14ac:dyDescent="0.25">
      <c r="A25" s="3" t="s">
        <v>18</v>
      </c>
      <c r="B25" s="30" t="s">
        <v>19</v>
      </c>
      <c r="C25" s="30"/>
      <c r="D25" s="31">
        <v>2133900</v>
      </c>
      <c r="E25" s="31"/>
      <c r="F25" s="13">
        <f t="shared" si="1"/>
        <v>1391365.81</v>
      </c>
      <c r="G25" s="12">
        <f t="shared" si="0"/>
        <v>0.65202952809410009</v>
      </c>
    </row>
    <row r="26" spans="1:7" s="6" customFormat="1" ht="15" hidden="1" customHeight="1" x14ac:dyDescent="0.25">
      <c r="A26" s="2" t="s">
        <v>24</v>
      </c>
      <c r="B26" s="34" t="s">
        <v>65</v>
      </c>
      <c r="C26" s="35"/>
      <c r="D26" s="36">
        <v>1419762</v>
      </c>
      <c r="E26" s="36"/>
      <c r="F26" s="11">
        <f>F27+F28+F29+F30+F31+F32+F33+F34+F35+F36</f>
        <v>838403.94000000006</v>
      </c>
      <c r="G26" s="12">
        <f t="shared" si="0"/>
        <v>0.59052428505622778</v>
      </c>
    </row>
    <row r="27" spans="1:7" s="6" customFormat="1" ht="15" hidden="1" customHeight="1" x14ac:dyDescent="0.25">
      <c r="A27" s="3" t="s">
        <v>4</v>
      </c>
      <c r="B27" s="30" t="s">
        <v>5</v>
      </c>
      <c r="C27" s="30"/>
      <c r="D27" s="31">
        <v>756734</v>
      </c>
      <c r="E27" s="31"/>
      <c r="F27" s="13">
        <v>502580.87</v>
      </c>
      <c r="G27" s="12">
        <f t="shared" si="0"/>
        <v>0.66414469285112077</v>
      </c>
    </row>
    <row r="28" spans="1:7" s="6" customFormat="1" ht="15" hidden="1" customHeight="1" x14ac:dyDescent="0.25">
      <c r="A28" s="3" t="s">
        <v>6</v>
      </c>
      <c r="B28" s="30" t="s">
        <v>7</v>
      </c>
      <c r="C28" s="30"/>
      <c r="D28" s="31">
        <v>260220</v>
      </c>
      <c r="E28" s="31"/>
      <c r="F28" s="13">
        <v>115015.87</v>
      </c>
      <c r="G28" s="12">
        <f t="shared" si="0"/>
        <v>0.4419947352240412</v>
      </c>
    </row>
    <row r="29" spans="1:7" s="6" customFormat="1" ht="15" hidden="1" customHeight="1" x14ac:dyDescent="0.25">
      <c r="A29" s="3" t="s">
        <v>8</v>
      </c>
      <c r="B29" s="30" t="s">
        <v>9</v>
      </c>
      <c r="C29" s="30"/>
      <c r="D29" s="31">
        <v>9000</v>
      </c>
      <c r="E29" s="31"/>
      <c r="F29" s="13">
        <v>3703.46</v>
      </c>
      <c r="G29" s="12">
        <f t="shared" si="0"/>
        <v>0.41149555555555556</v>
      </c>
    </row>
    <row r="30" spans="1:7" s="6" customFormat="1" ht="15" hidden="1" customHeight="1" x14ac:dyDescent="0.25">
      <c r="A30" s="3" t="s">
        <v>26</v>
      </c>
      <c r="B30" s="30" t="s">
        <v>27</v>
      </c>
      <c r="C30" s="30"/>
      <c r="D30" s="31">
        <v>2000</v>
      </c>
      <c r="E30" s="31"/>
      <c r="F30" s="13">
        <v>0</v>
      </c>
      <c r="G30" s="12">
        <f t="shared" si="0"/>
        <v>0</v>
      </c>
    </row>
    <row r="31" spans="1:7" s="6" customFormat="1" ht="15" hidden="1" customHeight="1" x14ac:dyDescent="0.25">
      <c r="A31" s="3" t="s">
        <v>28</v>
      </c>
      <c r="B31" s="30" t="s">
        <v>29</v>
      </c>
      <c r="C31" s="30"/>
      <c r="D31" s="31">
        <v>151270</v>
      </c>
      <c r="E31" s="31"/>
      <c r="F31" s="13">
        <v>96158.61</v>
      </c>
      <c r="G31" s="12">
        <f t="shared" si="0"/>
        <v>0.6356753487142196</v>
      </c>
    </row>
    <row r="32" spans="1:7" s="6" customFormat="1" ht="15" hidden="1" customHeight="1" x14ac:dyDescent="0.25">
      <c r="A32" s="3" t="s">
        <v>10</v>
      </c>
      <c r="B32" s="30" t="s">
        <v>11</v>
      </c>
      <c r="C32" s="30"/>
      <c r="D32" s="31">
        <v>57638</v>
      </c>
      <c r="E32" s="31"/>
      <c r="F32" s="13">
        <v>24105.9</v>
      </c>
      <c r="G32" s="12">
        <f t="shared" si="0"/>
        <v>0.41822929317464175</v>
      </c>
    </row>
    <row r="33" spans="1:7" s="6" customFormat="1" ht="15" hidden="1" customHeight="1" x14ac:dyDescent="0.25">
      <c r="A33" s="3" t="s">
        <v>12</v>
      </c>
      <c r="B33" s="30" t="s">
        <v>13</v>
      </c>
      <c r="C33" s="30"/>
      <c r="D33" s="31">
        <v>3000</v>
      </c>
      <c r="E33" s="31"/>
      <c r="F33" s="13">
        <v>0</v>
      </c>
      <c r="G33" s="12">
        <f t="shared" si="0"/>
        <v>0</v>
      </c>
    </row>
    <row r="34" spans="1:7" s="6" customFormat="1" ht="15" hidden="1" customHeight="1" x14ac:dyDescent="0.25">
      <c r="A34" s="3" t="s">
        <v>14</v>
      </c>
      <c r="B34" s="30" t="s">
        <v>15</v>
      </c>
      <c r="C34" s="30"/>
      <c r="D34" s="31">
        <v>3700</v>
      </c>
      <c r="E34" s="31"/>
      <c r="F34" s="13">
        <v>2377.92</v>
      </c>
      <c r="G34" s="12">
        <f t="shared" si="0"/>
        <v>0.64268108108108113</v>
      </c>
    </row>
    <row r="35" spans="1:7" s="6" customFormat="1" ht="15" hidden="1" customHeight="1" x14ac:dyDescent="0.25">
      <c r="A35" s="3" t="s">
        <v>16</v>
      </c>
      <c r="B35" s="30" t="s">
        <v>17</v>
      </c>
      <c r="C35" s="30"/>
      <c r="D35" s="31">
        <v>24000</v>
      </c>
      <c r="E35" s="31"/>
      <c r="F35" s="13">
        <v>14390.93</v>
      </c>
      <c r="G35" s="12">
        <f t="shared" si="0"/>
        <v>0.59962208333333333</v>
      </c>
    </row>
    <row r="36" spans="1:7" s="6" customFormat="1" ht="15" hidden="1" customHeight="1" x14ac:dyDescent="0.25">
      <c r="A36" s="3" t="s">
        <v>18</v>
      </c>
      <c r="B36" s="30" t="s">
        <v>19</v>
      </c>
      <c r="C36" s="30"/>
      <c r="D36" s="31">
        <v>152200</v>
      </c>
      <c r="E36" s="31"/>
      <c r="F36" s="13">
        <v>80070.38</v>
      </c>
      <c r="G36" s="12">
        <f t="shared" si="0"/>
        <v>0.52608659658344292</v>
      </c>
    </row>
    <row r="37" spans="1:7" s="6" customFormat="1" ht="15" hidden="1" customHeight="1" x14ac:dyDescent="0.25">
      <c r="A37" s="2" t="s">
        <v>24</v>
      </c>
      <c r="B37" s="34" t="s">
        <v>66</v>
      </c>
      <c r="C37" s="35"/>
      <c r="D37" s="36">
        <v>5389294</v>
      </c>
      <c r="E37" s="36"/>
      <c r="F37" s="11">
        <f>F38+F39+F40+F41+F42+F43+F44+F45+F46+F47</f>
        <v>3797207.2699999996</v>
      </c>
      <c r="G37" s="12">
        <f t="shared" si="0"/>
        <v>0.70458343337735885</v>
      </c>
    </row>
    <row r="38" spans="1:7" s="6" customFormat="1" ht="15" hidden="1" customHeight="1" x14ac:dyDescent="0.25">
      <c r="A38" s="3" t="s">
        <v>4</v>
      </c>
      <c r="B38" s="30" t="s">
        <v>5</v>
      </c>
      <c r="C38" s="30"/>
      <c r="D38" s="31">
        <v>2850780</v>
      </c>
      <c r="E38" s="31"/>
      <c r="F38" s="13">
        <v>2345765.2000000002</v>
      </c>
      <c r="G38" s="12">
        <f t="shared" si="0"/>
        <v>0.82285030763510347</v>
      </c>
    </row>
    <row r="39" spans="1:7" s="6" customFormat="1" ht="15" hidden="1" customHeight="1" x14ac:dyDescent="0.25">
      <c r="A39" s="3" t="s">
        <v>6</v>
      </c>
      <c r="B39" s="30" t="s">
        <v>7</v>
      </c>
      <c r="C39" s="30"/>
      <c r="D39" s="31">
        <v>952220</v>
      </c>
      <c r="E39" s="31"/>
      <c r="F39" s="13">
        <v>521346.66</v>
      </c>
      <c r="G39" s="12">
        <f t="shared" si="0"/>
        <v>0.54750652160215074</v>
      </c>
    </row>
    <row r="40" spans="1:7" s="6" customFormat="1" ht="15" hidden="1" customHeight="1" x14ac:dyDescent="0.25">
      <c r="A40" s="3" t="s">
        <v>8</v>
      </c>
      <c r="B40" s="30" t="s">
        <v>9</v>
      </c>
      <c r="C40" s="30"/>
      <c r="D40" s="31">
        <v>38000</v>
      </c>
      <c r="E40" s="31"/>
      <c r="F40" s="13">
        <v>20000</v>
      </c>
      <c r="G40" s="12">
        <f t="shared" si="0"/>
        <v>0.52631578947368418</v>
      </c>
    </row>
    <row r="41" spans="1:7" s="6" customFormat="1" ht="15" hidden="1" customHeight="1" x14ac:dyDescent="0.25">
      <c r="A41" s="3" t="s">
        <v>26</v>
      </c>
      <c r="B41" s="30" t="s">
        <v>27</v>
      </c>
      <c r="C41" s="30"/>
      <c r="D41" s="31">
        <v>2000</v>
      </c>
      <c r="E41" s="31"/>
      <c r="F41" s="13">
        <v>1999.67</v>
      </c>
      <c r="G41" s="12">
        <f t="shared" si="0"/>
        <v>0.99983500000000003</v>
      </c>
    </row>
    <row r="42" spans="1:7" s="6" customFormat="1" ht="15" hidden="1" customHeight="1" x14ac:dyDescent="0.25">
      <c r="A42" s="3" t="s">
        <v>28</v>
      </c>
      <c r="B42" s="30" t="s">
        <v>29</v>
      </c>
      <c r="C42" s="30"/>
      <c r="D42" s="31">
        <v>726110</v>
      </c>
      <c r="E42" s="31"/>
      <c r="F42" s="13">
        <v>407661.35</v>
      </c>
      <c r="G42" s="12">
        <f t="shared" si="0"/>
        <v>0.56143194557298481</v>
      </c>
    </row>
    <row r="43" spans="1:7" s="6" customFormat="1" ht="15" hidden="1" customHeight="1" x14ac:dyDescent="0.25">
      <c r="A43" s="3" t="s">
        <v>10</v>
      </c>
      <c r="B43" s="30" t="s">
        <v>11</v>
      </c>
      <c r="C43" s="30"/>
      <c r="D43" s="31">
        <v>103984</v>
      </c>
      <c r="E43" s="31"/>
      <c r="F43" s="13">
        <v>79599.070000000007</v>
      </c>
      <c r="G43" s="12">
        <f t="shared" si="0"/>
        <v>0.76549344129866137</v>
      </c>
    </row>
    <row r="44" spans="1:7" s="6" customFormat="1" ht="15" hidden="1" customHeight="1" x14ac:dyDescent="0.25">
      <c r="A44" s="3" t="s">
        <v>12</v>
      </c>
      <c r="B44" s="30" t="s">
        <v>13</v>
      </c>
      <c r="C44" s="30"/>
      <c r="D44" s="31">
        <v>5000</v>
      </c>
      <c r="E44" s="31"/>
      <c r="F44" s="13">
        <v>880</v>
      </c>
      <c r="G44" s="12">
        <f t="shared" si="0"/>
        <v>0.17599999999999999</v>
      </c>
    </row>
    <row r="45" spans="1:7" s="6" customFormat="1" ht="15" hidden="1" customHeight="1" x14ac:dyDescent="0.25">
      <c r="A45" s="3" t="s">
        <v>14</v>
      </c>
      <c r="B45" s="30" t="s">
        <v>15</v>
      </c>
      <c r="C45" s="30"/>
      <c r="D45" s="31">
        <v>39000</v>
      </c>
      <c r="E45" s="31"/>
      <c r="F45" s="13">
        <v>27592.3</v>
      </c>
      <c r="G45" s="12">
        <f t="shared" si="0"/>
        <v>0.7074948717948718</v>
      </c>
    </row>
    <row r="46" spans="1:7" s="6" customFormat="1" ht="15" hidden="1" customHeight="1" x14ac:dyDescent="0.25">
      <c r="A46" s="3" t="s">
        <v>16</v>
      </c>
      <c r="B46" s="30" t="s">
        <v>17</v>
      </c>
      <c r="C46" s="30"/>
      <c r="D46" s="31">
        <v>142200</v>
      </c>
      <c r="E46" s="31"/>
      <c r="F46" s="13">
        <v>107983.03</v>
      </c>
      <c r="G46" s="12">
        <f t="shared" si="0"/>
        <v>0.75937433192686354</v>
      </c>
    </row>
    <row r="47" spans="1:7" s="6" customFormat="1" ht="15" hidden="1" customHeight="1" x14ac:dyDescent="0.25">
      <c r="A47" s="3" t="s">
        <v>18</v>
      </c>
      <c r="B47" s="30" t="s">
        <v>19</v>
      </c>
      <c r="C47" s="30"/>
      <c r="D47" s="31">
        <v>530000</v>
      </c>
      <c r="E47" s="31"/>
      <c r="F47" s="13">
        <v>284379.99</v>
      </c>
      <c r="G47" s="12">
        <f t="shared" si="0"/>
        <v>0.53656601886792454</v>
      </c>
    </row>
    <row r="48" spans="1:7" s="6" customFormat="1" ht="15" hidden="1" customHeight="1" x14ac:dyDescent="0.25">
      <c r="A48" s="2" t="s">
        <v>24</v>
      </c>
      <c r="B48" s="34" t="s">
        <v>67</v>
      </c>
      <c r="C48" s="35"/>
      <c r="D48" s="36">
        <v>2813975</v>
      </c>
      <c r="E48" s="36"/>
      <c r="F48" s="11">
        <f>F49+F50+F51+F52+F53+F54+F55+F56+F57+F58</f>
        <v>2050126.6999999997</v>
      </c>
      <c r="G48" s="12">
        <f t="shared" si="0"/>
        <v>0.72855185280608381</v>
      </c>
    </row>
    <row r="49" spans="1:7" s="6" customFormat="1" ht="15" hidden="1" customHeight="1" x14ac:dyDescent="0.25">
      <c r="A49" s="3" t="s">
        <v>4</v>
      </c>
      <c r="B49" s="30" t="s">
        <v>5</v>
      </c>
      <c r="C49" s="30"/>
      <c r="D49" s="31">
        <v>1680496</v>
      </c>
      <c r="E49" s="31"/>
      <c r="F49" s="13">
        <v>1353976.01</v>
      </c>
      <c r="G49" s="12">
        <f t="shared" si="0"/>
        <v>0.80570022778989059</v>
      </c>
    </row>
    <row r="50" spans="1:7" s="6" customFormat="1" ht="15" hidden="1" customHeight="1" x14ac:dyDescent="0.25">
      <c r="A50" s="3" t="s">
        <v>6</v>
      </c>
      <c r="B50" s="30" t="s">
        <v>7</v>
      </c>
      <c r="C50" s="30"/>
      <c r="D50" s="31">
        <v>542590</v>
      </c>
      <c r="E50" s="31"/>
      <c r="F50" s="13">
        <v>300509.34999999998</v>
      </c>
      <c r="G50" s="12">
        <f t="shared" si="0"/>
        <v>0.55384240402513862</v>
      </c>
    </row>
    <row r="51" spans="1:7" s="6" customFormat="1" ht="15" hidden="1" customHeight="1" x14ac:dyDescent="0.25">
      <c r="A51" s="3" t="s">
        <v>8</v>
      </c>
      <c r="B51" s="30" t="s">
        <v>9</v>
      </c>
      <c r="C51" s="30"/>
      <c r="D51" s="31">
        <v>19000</v>
      </c>
      <c r="E51" s="31"/>
      <c r="F51" s="13">
        <v>5000</v>
      </c>
      <c r="G51" s="12">
        <f t="shared" si="0"/>
        <v>0.26315789473684209</v>
      </c>
    </row>
    <row r="52" spans="1:7" s="6" customFormat="1" ht="15" hidden="1" customHeight="1" x14ac:dyDescent="0.25">
      <c r="A52" s="3" t="s">
        <v>26</v>
      </c>
      <c r="B52" s="30" t="s">
        <v>27</v>
      </c>
      <c r="C52" s="30"/>
      <c r="D52" s="31">
        <v>2000</v>
      </c>
      <c r="E52" s="31"/>
      <c r="F52" s="13">
        <v>2000</v>
      </c>
      <c r="G52" s="12">
        <f t="shared" si="0"/>
        <v>1</v>
      </c>
    </row>
    <row r="53" spans="1:7" s="6" customFormat="1" ht="15" hidden="1" customHeight="1" x14ac:dyDescent="0.25">
      <c r="A53" s="3" t="s">
        <v>28</v>
      </c>
      <c r="B53" s="30" t="s">
        <v>29</v>
      </c>
      <c r="C53" s="30"/>
      <c r="D53" s="31">
        <v>317670</v>
      </c>
      <c r="E53" s="31"/>
      <c r="F53" s="13">
        <v>226659.01</v>
      </c>
      <c r="G53" s="12">
        <f t="shared" si="0"/>
        <v>0.7135046117039695</v>
      </c>
    </row>
    <row r="54" spans="1:7" s="6" customFormat="1" ht="15" hidden="1" customHeight="1" x14ac:dyDescent="0.25">
      <c r="A54" s="3" t="s">
        <v>10</v>
      </c>
      <c r="B54" s="30" t="s">
        <v>11</v>
      </c>
      <c r="C54" s="30"/>
      <c r="D54" s="31">
        <v>73919</v>
      </c>
      <c r="E54" s="31"/>
      <c r="F54" s="13">
        <v>45338.6</v>
      </c>
      <c r="G54" s="12">
        <f t="shared" si="0"/>
        <v>0.61335515902541971</v>
      </c>
    </row>
    <row r="55" spans="1:7" s="6" customFormat="1" ht="15" hidden="1" customHeight="1" x14ac:dyDescent="0.25">
      <c r="A55" s="3" t="s">
        <v>12</v>
      </c>
      <c r="B55" s="30" t="s">
        <v>13</v>
      </c>
      <c r="C55" s="30"/>
      <c r="D55" s="31">
        <v>3000</v>
      </c>
      <c r="E55" s="31"/>
      <c r="F55" s="13">
        <v>0</v>
      </c>
      <c r="G55" s="12">
        <f t="shared" si="0"/>
        <v>0</v>
      </c>
    </row>
    <row r="56" spans="1:7" s="6" customFormat="1" ht="15" hidden="1" customHeight="1" x14ac:dyDescent="0.25">
      <c r="A56" s="3" t="s">
        <v>14</v>
      </c>
      <c r="B56" s="30" t="s">
        <v>15</v>
      </c>
      <c r="C56" s="30"/>
      <c r="D56" s="31">
        <v>13400</v>
      </c>
      <c r="E56" s="31"/>
      <c r="F56" s="13">
        <v>8859.4599999999991</v>
      </c>
      <c r="G56" s="12">
        <f t="shared" si="0"/>
        <v>0.66115373134328348</v>
      </c>
    </row>
    <row r="57" spans="1:7" s="6" customFormat="1" ht="15" hidden="1" customHeight="1" x14ac:dyDescent="0.25">
      <c r="A57" s="3" t="s">
        <v>16</v>
      </c>
      <c r="B57" s="30" t="s">
        <v>17</v>
      </c>
      <c r="C57" s="30"/>
      <c r="D57" s="31">
        <v>27400</v>
      </c>
      <c r="E57" s="31"/>
      <c r="F57" s="13">
        <v>18717.89</v>
      </c>
      <c r="G57" s="12">
        <f t="shared" si="0"/>
        <v>0.68313467153284668</v>
      </c>
    </row>
    <row r="58" spans="1:7" s="6" customFormat="1" ht="15" hidden="1" customHeight="1" x14ac:dyDescent="0.25">
      <c r="A58" s="3" t="s">
        <v>18</v>
      </c>
      <c r="B58" s="30" t="s">
        <v>19</v>
      </c>
      <c r="C58" s="30"/>
      <c r="D58" s="31">
        <v>134500</v>
      </c>
      <c r="E58" s="31"/>
      <c r="F58" s="13">
        <v>89066.38</v>
      </c>
      <c r="G58" s="12">
        <f t="shared" si="0"/>
        <v>0.66220356877323427</v>
      </c>
    </row>
    <row r="59" spans="1:7" s="6" customFormat="1" ht="15" hidden="1" customHeight="1" x14ac:dyDescent="0.25">
      <c r="A59" s="2" t="s">
        <v>24</v>
      </c>
      <c r="B59" s="34" t="s">
        <v>68</v>
      </c>
      <c r="C59" s="35"/>
      <c r="D59" s="36">
        <v>2494377</v>
      </c>
      <c r="E59" s="36"/>
      <c r="F59" s="11">
        <f>F60+F61+F62+F63+F64+F65+F66+F67+F68+F69</f>
        <v>1756872.1199999999</v>
      </c>
      <c r="G59" s="12">
        <f t="shared" si="0"/>
        <v>0.70433303385975732</v>
      </c>
    </row>
    <row r="60" spans="1:7" s="6" customFormat="1" ht="15" hidden="1" customHeight="1" x14ac:dyDescent="0.25">
      <c r="A60" s="3" t="s">
        <v>4</v>
      </c>
      <c r="B60" s="30" t="s">
        <v>5</v>
      </c>
      <c r="C60" s="30"/>
      <c r="D60" s="31">
        <v>1248240</v>
      </c>
      <c r="E60" s="31"/>
      <c r="F60" s="13">
        <v>977171.75</v>
      </c>
      <c r="G60" s="12">
        <f t="shared" si="0"/>
        <v>0.78283963821060054</v>
      </c>
    </row>
    <row r="61" spans="1:7" s="6" customFormat="1" ht="15" hidden="1" customHeight="1" x14ac:dyDescent="0.25">
      <c r="A61" s="3" t="s">
        <v>6</v>
      </c>
      <c r="B61" s="30" t="s">
        <v>7</v>
      </c>
      <c r="C61" s="30"/>
      <c r="D61" s="31">
        <v>435000</v>
      </c>
      <c r="E61" s="31"/>
      <c r="F61" s="13">
        <v>230761.54</v>
      </c>
      <c r="G61" s="12">
        <f t="shared" si="0"/>
        <v>0.53048629885057474</v>
      </c>
    </row>
    <row r="62" spans="1:7" s="6" customFormat="1" ht="15" hidden="1" customHeight="1" x14ac:dyDescent="0.25">
      <c r="A62" s="3" t="s">
        <v>8</v>
      </c>
      <c r="B62" s="30" t="s">
        <v>9</v>
      </c>
      <c r="C62" s="30"/>
      <c r="D62" s="31">
        <v>17000</v>
      </c>
      <c r="E62" s="31"/>
      <c r="F62" s="13">
        <v>9380.89</v>
      </c>
      <c r="G62" s="12">
        <f t="shared" si="0"/>
        <v>0.55181705882352938</v>
      </c>
    </row>
    <row r="63" spans="1:7" s="6" customFormat="1" ht="15" hidden="1" customHeight="1" x14ac:dyDescent="0.25">
      <c r="A63" s="3" t="s">
        <v>26</v>
      </c>
      <c r="B63" s="30" t="s">
        <v>27</v>
      </c>
      <c r="C63" s="30"/>
      <c r="D63" s="31">
        <v>2000</v>
      </c>
      <c r="E63" s="31"/>
      <c r="F63" s="13">
        <v>1504.55</v>
      </c>
      <c r="G63" s="12">
        <f t="shared" si="0"/>
        <v>0.75227500000000003</v>
      </c>
    </row>
    <row r="64" spans="1:7" s="6" customFormat="1" ht="15" hidden="1" customHeight="1" x14ac:dyDescent="0.25">
      <c r="A64" s="3" t="s">
        <v>28</v>
      </c>
      <c r="B64" s="30" t="s">
        <v>29</v>
      </c>
      <c r="C64" s="30"/>
      <c r="D64" s="31">
        <v>302540</v>
      </c>
      <c r="E64" s="31"/>
      <c r="F64" s="13">
        <v>193214.95</v>
      </c>
      <c r="G64" s="12">
        <f t="shared" si="0"/>
        <v>0.63864265882197402</v>
      </c>
    </row>
    <row r="65" spans="1:7" s="6" customFormat="1" ht="15" hidden="1" customHeight="1" x14ac:dyDescent="0.25">
      <c r="A65" s="3" t="s">
        <v>10</v>
      </c>
      <c r="B65" s="30" t="s">
        <v>11</v>
      </c>
      <c r="C65" s="30"/>
      <c r="D65" s="31">
        <v>75197</v>
      </c>
      <c r="E65" s="31"/>
      <c r="F65" s="13">
        <v>53812.62</v>
      </c>
      <c r="G65" s="12">
        <f t="shared" si="0"/>
        <v>0.71562189980983293</v>
      </c>
    </row>
    <row r="66" spans="1:7" s="6" customFormat="1" ht="15" hidden="1" customHeight="1" x14ac:dyDescent="0.25">
      <c r="A66" s="3" t="s">
        <v>12</v>
      </c>
      <c r="B66" s="30" t="s">
        <v>13</v>
      </c>
      <c r="C66" s="30"/>
      <c r="D66" s="31">
        <v>3000</v>
      </c>
      <c r="E66" s="31"/>
      <c r="F66" s="13">
        <v>1278.02</v>
      </c>
      <c r="G66" s="12">
        <f t="shared" si="0"/>
        <v>0.42600666666666664</v>
      </c>
    </row>
    <row r="67" spans="1:7" s="6" customFormat="1" ht="15" hidden="1" customHeight="1" x14ac:dyDescent="0.25">
      <c r="A67" s="3" t="s">
        <v>14</v>
      </c>
      <c r="B67" s="30" t="s">
        <v>15</v>
      </c>
      <c r="C67" s="30"/>
      <c r="D67" s="31">
        <v>13600</v>
      </c>
      <c r="E67" s="31"/>
      <c r="F67" s="13">
        <v>7017.9</v>
      </c>
      <c r="G67" s="12">
        <f t="shared" si="0"/>
        <v>0.51602205882352936</v>
      </c>
    </row>
    <row r="68" spans="1:7" s="6" customFormat="1" ht="15" hidden="1" customHeight="1" x14ac:dyDescent="0.25">
      <c r="A68" s="3" t="s">
        <v>16</v>
      </c>
      <c r="B68" s="30" t="s">
        <v>17</v>
      </c>
      <c r="C68" s="30"/>
      <c r="D68" s="31">
        <v>107500</v>
      </c>
      <c r="E68" s="31"/>
      <c r="F68" s="13">
        <v>91903.39</v>
      </c>
      <c r="G68" s="12">
        <f t="shared" si="0"/>
        <v>0.85491525581395345</v>
      </c>
    </row>
    <row r="69" spans="1:7" s="6" customFormat="1" ht="15" hidden="1" customHeight="1" x14ac:dyDescent="0.25">
      <c r="A69" s="3" t="s">
        <v>18</v>
      </c>
      <c r="B69" s="30" t="s">
        <v>19</v>
      </c>
      <c r="C69" s="30"/>
      <c r="D69" s="31">
        <v>290300</v>
      </c>
      <c r="E69" s="31"/>
      <c r="F69" s="13">
        <v>190826.51</v>
      </c>
      <c r="G69" s="12">
        <f t="shared" ref="G69:G132" si="2">F69/D69</f>
        <v>0.65734243885635557</v>
      </c>
    </row>
    <row r="70" spans="1:7" s="6" customFormat="1" ht="15" hidden="1" customHeight="1" x14ac:dyDescent="0.25">
      <c r="A70" s="2" t="s">
        <v>24</v>
      </c>
      <c r="B70" s="34" t="s">
        <v>69</v>
      </c>
      <c r="C70" s="35"/>
      <c r="D70" s="36">
        <v>4331863</v>
      </c>
      <c r="E70" s="36"/>
      <c r="F70" s="11">
        <f>F71+F72+F73+F74+F75+F76+F77+F78+F79+F80</f>
        <v>2689801.2000000007</v>
      </c>
      <c r="G70" s="12">
        <f t="shared" si="2"/>
        <v>0.62093404154286524</v>
      </c>
    </row>
    <row r="71" spans="1:7" s="6" customFormat="1" ht="15" hidden="1" customHeight="1" x14ac:dyDescent="0.25">
      <c r="A71" s="3" t="s">
        <v>4</v>
      </c>
      <c r="B71" s="30" t="s">
        <v>5</v>
      </c>
      <c r="C71" s="30"/>
      <c r="D71" s="31">
        <v>2274650</v>
      </c>
      <c r="E71" s="31"/>
      <c r="F71" s="13">
        <v>1640885.24</v>
      </c>
      <c r="G71" s="12">
        <f t="shared" si="2"/>
        <v>0.72137921878091138</v>
      </c>
    </row>
    <row r="72" spans="1:7" s="6" customFormat="1" ht="15" hidden="1" customHeight="1" x14ac:dyDescent="0.25">
      <c r="A72" s="3" t="s">
        <v>6</v>
      </c>
      <c r="B72" s="30" t="s">
        <v>7</v>
      </c>
      <c r="C72" s="30"/>
      <c r="D72" s="31">
        <v>730284</v>
      </c>
      <c r="E72" s="31"/>
      <c r="F72" s="13">
        <v>358819.58</v>
      </c>
      <c r="G72" s="12">
        <f t="shared" si="2"/>
        <v>0.49134251880090485</v>
      </c>
    </row>
    <row r="73" spans="1:7" s="6" customFormat="1" ht="15" hidden="1" customHeight="1" x14ac:dyDescent="0.25">
      <c r="A73" s="3" t="s">
        <v>8</v>
      </c>
      <c r="B73" s="30" t="s">
        <v>9</v>
      </c>
      <c r="C73" s="30"/>
      <c r="D73" s="31">
        <v>31000</v>
      </c>
      <c r="E73" s="31"/>
      <c r="F73" s="13">
        <v>15753.53</v>
      </c>
      <c r="G73" s="12">
        <f t="shared" si="2"/>
        <v>0.50817838709677421</v>
      </c>
    </row>
    <row r="74" spans="1:7" s="6" customFormat="1" ht="15" hidden="1" customHeight="1" x14ac:dyDescent="0.25">
      <c r="A74" s="3" t="s">
        <v>26</v>
      </c>
      <c r="B74" s="30" t="s">
        <v>27</v>
      </c>
      <c r="C74" s="30"/>
      <c r="D74" s="31">
        <v>2000</v>
      </c>
      <c r="E74" s="31"/>
      <c r="F74" s="13">
        <v>0</v>
      </c>
      <c r="G74" s="12">
        <f t="shared" si="2"/>
        <v>0</v>
      </c>
    </row>
    <row r="75" spans="1:7" s="6" customFormat="1" ht="15" hidden="1" customHeight="1" x14ac:dyDescent="0.25">
      <c r="A75" s="3" t="s">
        <v>28</v>
      </c>
      <c r="B75" s="30" t="s">
        <v>29</v>
      </c>
      <c r="C75" s="30"/>
      <c r="D75" s="31">
        <v>453810</v>
      </c>
      <c r="E75" s="31"/>
      <c r="F75" s="13">
        <v>113111.45</v>
      </c>
      <c r="G75" s="12">
        <f t="shared" si="2"/>
        <v>0.24924847403098213</v>
      </c>
    </row>
    <row r="76" spans="1:7" s="6" customFormat="1" ht="15" hidden="1" customHeight="1" x14ac:dyDescent="0.25">
      <c r="A76" s="3" t="s">
        <v>10</v>
      </c>
      <c r="B76" s="30" t="s">
        <v>11</v>
      </c>
      <c r="C76" s="30"/>
      <c r="D76" s="31">
        <v>266529</v>
      </c>
      <c r="E76" s="31"/>
      <c r="F76" s="13">
        <v>202900.95</v>
      </c>
      <c r="G76" s="12">
        <f t="shared" si="2"/>
        <v>0.76127156894746917</v>
      </c>
    </row>
    <row r="77" spans="1:7" s="6" customFormat="1" ht="15" hidden="1" customHeight="1" x14ac:dyDescent="0.25">
      <c r="A77" s="3" t="s">
        <v>12</v>
      </c>
      <c r="B77" s="30" t="s">
        <v>13</v>
      </c>
      <c r="C77" s="30"/>
      <c r="D77" s="31">
        <v>5000</v>
      </c>
      <c r="E77" s="31"/>
      <c r="F77" s="13">
        <v>0</v>
      </c>
      <c r="G77" s="12">
        <f t="shared" si="2"/>
        <v>0</v>
      </c>
    </row>
    <row r="78" spans="1:7" s="6" customFormat="1" ht="15" hidden="1" customHeight="1" x14ac:dyDescent="0.25">
      <c r="A78" s="3" t="s">
        <v>14</v>
      </c>
      <c r="B78" s="30" t="s">
        <v>15</v>
      </c>
      <c r="C78" s="30"/>
      <c r="D78" s="31">
        <v>45590</v>
      </c>
      <c r="E78" s="31"/>
      <c r="F78" s="13">
        <v>26669.56</v>
      </c>
      <c r="G78" s="12">
        <f t="shared" si="2"/>
        <v>0.58498705856547495</v>
      </c>
    </row>
    <row r="79" spans="1:7" s="6" customFormat="1" ht="15" hidden="1" customHeight="1" x14ac:dyDescent="0.25">
      <c r="A79" s="3" t="s">
        <v>16</v>
      </c>
      <c r="B79" s="30" t="s">
        <v>17</v>
      </c>
      <c r="C79" s="30"/>
      <c r="D79" s="31">
        <v>103000</v>
      </c>
      <c r="E79" s="31"/>
      <c r="F79" s="13">
        <v>64668.6</v>
      </c>
      <c r="G79" s="12">
        <f t="shared" si="2"/>
        <v>0.62785048543689315</v>
      </c>
    </row>
    <row r="80" spans="1:7" s="6" customFormat="1" ht="15" hidden="1" customHeight="1" x14ac:dyDescent="0.25">
      <c r="A80" s="3" t="s">
        <v>18</v>
      </c>
      <c r="B80" s="30" t="s">
        <v>19</v>
      </c>
      <c r="C80" s="30"/>
      <c r="D80" s="31">
        <v>420000</v>
      </c>
      <c r="E80" s="31"/>
      <c r="F80" s="13">
        <v>266992.28999999998</v>
      </c>
      <c r="G80" s="12">
        <f t="shared" si="2"/>
        <v>0.63569592857142854</v>
      </c>
    </row>
    <row r="81" spans="1:7" s="6" customFormat="1" ht="15" hidden="1" customHeight="1" x14ac:dyDescent="0.25">
      <c r="A81" s="2" t="s">
        <v>24</v>
      </c>
      <c r="B81" s="34" t="s">
        <v>70</v>
      </c>
      <c r="C81" s="35"/>
      <c r="D81" s="36">
        <v>4918235</v>
      </c>
      <c r="E81" s="36"/>
      <c r="F81" s="11">
        <f>F82+F83+F84+F85+F86+F87+F88+F89+F90+F91</f>
        <v>3211430.86</v>
      </c>
      <c r="G81" s="12">
        <f t="shared" si="2"/>
        <v>0.65296409382634213</v>
      </c>
    </row>
    <row r="82" spans="1:7" s="6" customFormat="1" ht="15" hidden="1" customHeight="1" x14ac:dyDescent="0.25">
      <c r="A82" s="3" t="s">
        <v>4</v>
      </c>
      <c r="B82" s="30" t="s">
        <v>5</v>
      </c>
      <c r="C82" s="30"/>
      <c r="D82" s="31">
        <v>2813191</v>
      </c>
      <c r="E82" s="31"/>
      <c r="F82" s="13">
        <v>1941928.38</v>
      </c>
      <c r="G82" s="12">
        <f t="shared" si="2"/>
        <v>0.69029382647676607</v>
      </c>
    </row>
    <row r="83" spans="1:7" s="6" customFormat="1" ht="15" hidden="1" customHeight="1" x14ac:dyDescent="0.25">
      <c r="A83" s="3" t="s">
        <v>6</v>
      </c>
      <c r="B83" s="30" t="s">
        <v>7</v>
      </c>
      <c r="C83" s="30"/>
      <c r="D83" s="31">
        <v>915217</v>
      </c>
      <c r="E83" s="31"/>
      <c r="F83" s="13">
        <v>439374.95</v>
      </c>
      <c r="G83" s="12">
        <f t="shared" si="2"/>
        <v>0.48007734777653827</v>
      </c>
    </row>
    <row r="84" spans="1:7" s="6" customFormat="1" ht="15" hidden="1" customHeight="1" x14ac:dyDescent="0.25">
      <c r="A84" s="3" t="s">
        <v>8</v>
      </c>
      <c r="B84" s="30" t="s">
        <v>9</v>
      </c>
      <c r="C84" s="30"/>
      <c r="D84" s="31">
        <v>33000</v>
      </c>
      <c r="E84" s="31"/>
      <c r="F84" s="13">
        <v>1680</v>
      </c>
      <c r="G84" s="12">
        <f t="shared" si="2"/>
        <v>5.0909090909090911E-2</v>
      </c>
    </row>
    <row r="85" spans="1:7" s="6" customFormat="1" ht="15" hidden="1" customHeight="1" x14ac:dyDescent="0.25">
      <c r="A85" s="3" t="s">
        <v>26</v>
      </c>
      <c r="B85" s="30" t="s">
        <v>27</v>
      </c>
      <c r="C85" s="30"/>
      <c r="D85" s="31">
        <v>2000</v>
      </c>
      <c r="E85" s="31"/>
      <c r="F85" s="13">
        <v>2000</v>
      </c>
      <c r="G85" s="12">
        <f t="shared" si="2"/>
        <v>1</v>
      </c>
    </row>
    <row r="86" spans="1:7" s="6" customFormat="1" ht="15" hidden="1" customHeight="1" x14ac:dyDescent="0.25">
      <c r="A86" s="3" t="s">
        <v>28</v>
      </c>
      <c r="B86" s="30" t="s">
        <v>29</v>
      </c>
      <c r="C86" s="30"/>
      <c r="D86" s="31">
        <v>514320</v>
      </c>
      <c r="E86" s="31"/>
      <c r="F86" s="13">
        <v>357133.22</v>
      </c>
      <c r="G86" s="12">
        <f t="shared" si="2"/>
        <v>0.69437941359464916</v>
      </c>
    </row>
    <row r="87" spans="1:7" s="6" customFormat="1" ht="15" hidden="1" customHeight="1" x14ac:dyDescent="0.25">
      <c r="A87" s="3" t="s">
        <v>10</v>
      </c>
      <c r="B87" s="30" t="s">
        <v>11</v>
      </c>
      <c r="C87" s="30"/>
      <c r="D87" s="31">
        <v>93907</v>
      </c>
      <c r="E87" s="31"/>
      <c r="F87" s="13">
        <v>43796.4</v>
      </c>
      <c r="G87" s="12">
        <f t="shared" si="2"/>
        <v>0.46638056800877464</v>
      </c>
    </row>
    <row r="88" spans="1:7" s="6" customFormat="1" ht="15" hidden="1" customHeight="1" x14ac:dyDescent="0.25">
      <c r="A88" s="3" t="s">
        <v>12</v>
      </c>
      <c r="B88" s="30" t="s">
        <v>13</v>
      </c>
      <c r="C88" s="30"/>
      <c r="D88" s="31">
        <v>5000</v>
      </c>
      <c r="E88" s="31"/>
      <c r="F88" s="13">
        <v>0</v>
      </c>
      <c r="G88" s="12">
        <f t="shared" si="2"/>
        <v>0</v>
      </c>
    </row>
    <row r="89" spans="1:7" s="6" customFormat="1" ht="15" hidden="1" customHeight="1" x14ac:dyDescent="0.25">
      <c r="A89" s="3" t="s">
        <v>14</v>
      </c>
      <c r="B89" s="30" t="s">
        <v>15</v>
      </c>
      <c r="C89" s="30"/>
      <c r="D89" s="31">
        <v>25000</v>
      </c>
      <c r="E89" s="31"/>
      <c r="F89" s="13">
        <v>14908.06</v>
      </c>
      <c r="G89" s="12">
        <f t="shared" si="2"/>
        <v>0.59632240000000003</v>
      </c>
    </row>
    <row r="90" spans="1:7" s="6" customFormat="1" ht="15" hidden="1" customHeight="1" x14ac:dyDescent="0.25">
      <c r="A90" s="3" t="s">
        <v>16</v>
      </c>
      <c r="B90" s="30" t="s">
        <v>17</v>
      </c>
      <c r="C90" s="30"/>
      <c r="D90" s="31">
        <v>148000</v>
      </c>
      <c r="E90" s="31"/>
      <c r="F90" s="13">
        <v>104329.62</v>
      </c>
      <c r="G90" s="12">
        <f t="shared" si="2"/>
        <v>0.70492986486486486</v>
      </c>
    </row>
    <row r="91" spans="1:7" s="6" customFormat="1" ht="15" hidden="1" customHeight="1" x14ac:dyDescent="0.25">
      <c r="A91" s="3" t="s">
        <v>18</v>
      </c>
      <c r="B91" s="30" t="s">
        <v>19</v>
      </c>
      <c r="C91" s="30"/>
      <c r="D91" s="31">
        <v>368600</v>
      </c>
      <c r="E91" s="31"/>
      <c r="F91" s="13">
        <v>306280.23</v>
      </c>
      <c r="G91" s="12">
        <f t="shared" si="2"/>
        <v>0.83092845903418333</v>
      </c>
    </row>
    <row r="92" spans="1:7" s="6" customFormat="1" ht="15" hidden="1" customHeight="1" x14ac:dyDescent="0.25">
      <c r="A92" s="2" t="s">
        <v>24</v>
      </c>
      <c r="B92" s="34" t="s">
        <v>71</v>
      </c>
      <c r="C92" s="35"/>
      <c r="D92" s="36">
        <v>3122305</v>
      </c>
      <c r="E92" s="36"/>
      <c r="F92" s="11">
        <f>F93+F94+F95+F96+F97+F98+F99+F100+F101+F102</f>
        <v>1662683.7100000002</v>
      </c>
      <c r="G92" s="12">
        <f t="shared" si="2"/>
        <v>0.5325180307497186</v>
      </c>
    </row>
    <row r="93" spans="1:7" s="6" customFormat="1" ht="15" hidden="1" customHeight="1" x14ac:dyDescent="0.25">
      <c r="A93" s="3" t="s">
        <v>4</v>
      </c>
      <c r="B93" s="30" t="s">
        <v>5</v>
      </c>
      <c r="C93" s="30"/>
      <c r="D93" s="31">
        <v>1626538</v>
      </c>
      <c r="E93" s="31"/>
      <c r="F93" s="13">
        <v>955595.98</v>
      </c>
      <c r="G93" s="12">
        <f t="shared" si="2"/>
        <v>0.58750301560738205</v>
      </c>
    </row>
    <row r="94" spans="1:7" s="6" customFormat="1" ht="15" hidden="1" customHeight="1" x14ac:dyDescent="0.25">
      <c r="A94" s="3" t="s">
        <v>6</v>
      </c>
      <c r="B94" s="30" t="s">
        <v>7</v>
      </c>
      <c r="C94" s="30"/>
      <c r="D94" s="31">
        <v>531930</v>
      </c>
      <c r="E94" s="31"/>
      <c r="F94" s="13">
        <v>212963.57</v>
      </c>
      <c r="G94" s="12">
        <f t="shared" si="2"/>
        <v>0.40036014137198506</v>
      </c>
    </row>
    <row r="95" spans="1:7" s="6" customFormat="1" ht="15" hidden="1" customHeight="1" x14ac:dyDescent="0.25">
      <c r="A95" s="3" t="s">
        <v>8</v>
      </c>
      <c r="B95" s="30" t="s">
        <v>9</v>
      </c>
      <c r="C95" s="30"/>
      <c r="D95" s="31">
        <v>168000</v>
      </c>
      <c r="E95" s="31"/>
      <c r="F95" s="13">
        <v>9486</v>
      </c>
      <c r="G95" s="12">
        <f t="shared" si="2"/>
        <v>5.6464285714285717E-2</v>
      </c>
    </row>
    <row r="96" spans="1:7" s="6" customFormat="1" ht="15" hidden="1" customHeight="1" x14ac:dyDescent="0.25">
      <c r="A96" s="3" t="s">
        <v>26</v>
      </c>
      <c r="B96" s="30" t="s">
        <v>27</v>
      </c>
      <c r="C96" s="30"/>
      <c r="D96" s="31">
        <v>2000</v>
      </c>
      <c r="E96" s="31"/>
      <c r="F96" s="13">
        <v>1998.92</v>
      </c>
      <c r="G96" s="12">
        <f t="shared" si="2"/>
        <v>0.99946000000000002</v>
      </c>
    </row>
    <row r="97" spans="1:7" s="6" customFormat="1" ht="15" hidden="1" customHeight="1" x14ac:dyDescent="0.25">
      <c r="A97" s="3" t="s">
        <v>28</v>
      </c>
      <c r="B97" s="30" t="s">
        <v>29</v>
      </c>
      <c r="C97" s="30"/>
      <c r="D97" s="31">
        <v>332800</v>
      </c>
      <c r="E97" s="31"/>
      <c r="F97" s="13">
        <v>200773.99</v>
      </c>
      <c r="G97" s="12">
        <f t="shared" si="2"/>
        <v>0.60328722956730763</v>
      </c>
    </row>
    <row r="98" spans="1:7" s="6" customFormat="1" ht="15" hidden="1" customHeight="1" x14ac:dyDescent="0.25">
      <c r="A98" s="3" t="s">
        <v>10</v>
      </c>
      <c r="B98" s="30" t="s">
        <v>11</v>
      </c>
      <c r="C98" s="30"/>
      <c r="D98" s="31">
        <v>69937</v>
      </c>
      <c r="E98" s="31"/>
      <c r="F98" s="13">
        <v>29110.35</v>
      </c>
      <c r="G98" s="12">
        <f t="shared" si="2"/>
        <v>0.41623675593748655</v>
      </c>
    </row>
    <row r="99" spans="1:7" s="6" customFormat="1" ht="15" hidden="1" customHeight="1" x14ac:dyDescent="0.25">
      <c r="A99" s="3" t="s">
        <v>12</v>
      </c>
      <c r="B99" s="30" t="s">
        <v>13</v>
      </c>
      <c r="C99" s="30"/>
      <c r="D99" s="31">
        <v>3000</v>
      </c>
      <c r="E99" s="31"/>
      <c r="F99" s="13">
        <v>0</v>
      </c>
      <c r="G99" s="12">
        <f t="shared" si="2"/>
        <v>0</v>
      </c>
    </row>
    <row r="100" spans="1:7" s="6" customFormat="1" ht="15" hidden="1" customHeight="1" x14ac:dyDescent="0.25">
      <c r="A100" s="3" t="s">
        <v>14</v>
      </c>
      <c r="B100" s="30" t="s">
        <v>15</v>
      </c>
      <c r="C100" s="30"/>
      <c r="D100" s="31">
        <v>12400</v>
      </c>
      <c r="E100" s="31"/>
      <c r="F100" s="13">
        <v>5487.35</v>
      </c>
      <c r="G100" s="12">
        <f t="shared" si="2"/>
        <v>0.44252822580645162</v>
      </c>
    </row>
    <row r="101" spans="1:7" s="6" customFormat="1" ht="15" hidden="1" customHeight="1" x14ac:dyDescent="0.25">
      <c r="A101" s="3" t="s">
        <v>16</v>
      </c>
      <c r="B101" s="30" t="s">
        <v>17</v>
      </c>
      <c r="C101" s="30"/>
      <c r="D101" s="31">
        <v>137400</v>
      </c>
      <c r="E101" s="31"/>
      <c r="F101" s="13">
        <v>73517.52</v>
      </c>
      <c r="G101" s="12">
        <f t="shared" si="2"/>
        <v>0.53506200873362453</v>
      </c>
    </row>
    <row r="102" spans="1:7" s="6" customFormat="1" ht="15" hidden="1" customHeight="1" x14ac:dyDescent="0.25">
      <c r="A102" s="3" t="s">
        <v>18</v>
      </c>
      <c r="B102" s="30" t="s">
        <v>19</v>
      </c>
      <c r="C102" s="30"/>
      <c r="D102" s="31">
        <v>238300</v>
      </c>
      <c r="E102" s="31"/>
      <c r="F102" s="13">
        <v>173750.03</v>
      </c>
      <c r="G102" s="12">
        <f t="shared" si="2"/>
        <v>0.72912308015107008</v>
      </c>
    </row>
    <row r="103" spans="1:7" ht="15" customHeight="1" x14ac:dyDescent="0.25">
      <c r="A103" s="2" t="s">
        <v>30</v>
      </c>
      <c r="B103" s="28" t="s">
        <v>31</v>
      </c>
      <c r="C103" s="28"/>
      <c r="D103" s="29">
        <v>1347000</v>
      </c>
      <c r="E103" s="29"/>
      <c r="F103" s="11">
        <f>F104</f>
        <v>1015600</v>
      </c>
      <c r="G103" s="12">
        <f t="shared" si="2"/>
        <v>0.75397178916109875</v>
      </c>
    </row>
    <row r="104" spans="1:7" ht="15" customHeight="1" x14ac:dyDescent="0.25">
      <c r="A104" s="3" t="s">
        <v>20</v>
      </c>
      <c r="B104" s="30" t="s">
        <v>21</v>
      </c>
      <c r="C104" s="30"/>
      <c r="D104" s="31">
        <v>1347000</v>
      </c>
      <c r="E104" s="31"/>
      <c r="F104" s="13">
        <v>1015600</v>
      </c>
      <c r="G104" s="12">
        <f t="shared" si="2"/>
        <v>0.75397178916109875</v>
      </c>
    </row>
    <row r="105" spans="1:7" ht="15" customHeight="1" x14ac:dyDescent="0.25">
      <c r="A105" s="2" t="s">
        <v>32</v>
      </c>
      <c r="B105" s="28" t="s">
        <v>33</v>
      </c>
      <c r="C105" s="28"/>
      <c r="D105" s="29">
        <v>50000</v>
      </c>
      <c r="E105" s="29"/>
      <c r="F105" s="11">
        <f>F106</f>
        <v>20000</v>
      </c>
      <c r="G105" s="12">
        <f t="shared" si="2"/>
        <v>0.4</v>
      </c>
    </row>
    <row r="106" spans="1:7" ht="15" customHeight="1" x14ac:dyDescent="0.25">
      <c r="A106" s="3" t="s">
        <v>10</v>
      </c>
      <c r="B106" s="30" t="s">
        <v>11</v>
      </c>
      <c r="C106" s="30"/>
      <c r="D106" s="31">
        <v>50000</v>
      </c>
      <c r="E106" s="31"/>
      <c r="F106" s="13">
        <v>20000</v>
      </c>
      <c r="G106" s="12">
        <f t="shared" si="2"/>
        <v>0.4</v>
      </c>
    </row>
    <row r="107" spans="1:7" ht="15" customHeight="1" x14ac:dyDescent="0.25">
      <c r="A107" s="4" t="s">
        <v>34</v>
      </c>
      <c r="B107" s="28" t="s">
        <v>35</v>
      </c>
      <c r="C107" s="28"/>
      <c r="D107" s="29">
        <v>6016920</v>
      </c>
      <c r="E107" s="29"/>
      <c r="F107" s="11">
        <f>F108</f>
        <v>5762996.6399999997</v>
      </c>
      <c r="G107" s="12">
        <f t="shared" si="2"/>
        <v>0.95779844837558081</v>
      </c>
    </row>
    <row r="108" spans="1:7" ht="26.25" customHeight="1" x14ac:dyDescent="0.25">
      <c r="A108" s="3" t="s">
        <v>36</v>
      </c>
      <c r="B108" s="30" t="s">
        <v>37</v>
      </c>
      <c r="C108" s="30"/>
      <c r="D108" s="31">
        <v>6016920</v>
      </c>
      <c r="E108" s="31"/>
      <c r="F108" s="13">
        <f>9920+4819900+933176.64</f>
        <v>5762996.6399999997</v>
      </c>
      <c r="G108" s="12">
        <f t="shared" si="2"/>
        <v>0.95779844837558081</v>
      </c>
    </row>
    <row r="109" spans="1:7" ht="15" customHeight="1" x14ac:dyDescent="0.25">
      <c r="A109" s="4" t="s">
        <v>38</v>
      </c>
      <c r="B109" s="28" t="s">
        <v>39</v>
      </c>
      <c r="C109" s="28"/>
      <c r="D109" s="29">
        <v>234242</v>
      </c>
      <c r="E109" s="29"/>
      <c r="F109" s="11">
        <f>F110</f>
        <v>196300</v>
      </c>
      <c r="G109" s="12">
        <f t="shared" si="2"/>
        <v>0.838022216340366</v>
      </c>
    </row>
    <row r="110" spans="1:7" ht="27" customHeight="1" x14ac:dyDescent="0.25">
      <c r="A110" s="3" t="s">
        <v>36</v>
      </c>
      <c r="B110" s="30" t="s">
        <v>37</v>
      </c>
      <c r="C110" s="30"/>
      <c r="D110" s="31">
        <v>234242</v>
      </c>
      <c r="E110" s="31"/>
      <c r="F110" s="13">
        <v>196300</v>
      </c>
      <c r="G110" s="12">
        <f t="shared" si="2"/>
        <v>0.838022216340366</v>
      </c>
    </row>
    <row r="111" spans="1:7" ht="15" customHeight="1" x14ac:dyDescent="0.25">
      <c r="A111" s="4" t="s">
        <v>40</v>
      </c>
      <c r="B111" s="28" t="s">
        <v>41</v>
      </c>
      <c r="C111" s="28"/>
      <c r="D111" s="29">
        <v>11062033</v>
      </c>
      <c r="E111" s="29"/>
      <c r="F111" s="11">
        <f>F112+F113</f>
        <v>6203118.4700000007</v>
      </c>
      <c r="G111" s="12">
        <f t="shared" si="2"/>
        <v>0.56075754519987431</v>
      </c>
    </row>
    <row r="112" spans="1:7" ht="15" customHeight="1" x14ac:dyDescent="0.25">
      <c r="A112" s="3" t="s">
        <v>16</v>
      </c>
      <c r="B112" s="30" t="s">
        <v>17</v>
      </c>
      <c r="C112" s="30"/>
      <c r="D112" s="31">
        <v>2552000</v>
      </c>
      <c r="E112" s="31"/>
      <c r="F112" s="13">
        <v>1473521.32</v>
      </c>
      <c r="G112" s="12">
        <f t="shared" si="2"/>
        <v>0.57739863636363642</v>
      </c>
    </row>
    <row r="113" spans="1:7" ht="24.75" customHeight="1" x14ac:dyDescent="0.25">
      <c r="A113" s="3" t="s">
        <v>36</v>
      </c>
      <c r="B113" s="30" t="s">
        <v>37</v>
      </c>
      <c r="C113" s="30"/>
      <c r="D113" s="31">
        <v>8510033</v>
      </c>
      <c r="E113" s="31"/>
      <c r="F113" s="13">
        <v>4729597.1500000004</v>
      </c>
      <c r="G113" s="12">
        <f t="shared" si="2"/>
        <v>0.55576719267716124</v>
      </c>
    </row>
    <row r="114" spans="1:7" ht="15" customHeight="1" x14ac:dyDescent="0.25">
      <c r="A114" s="4" t="s">
        <v>42</v>
      </c>
      <c r="B114" s="28" t="s">
        <v>43</v>
      </c>
      <c r="C114" s="28"/>
      <c r="D114" s="29">
        <v>1322600</v>
      </c>
      <c r="E114" s="29"/>
      <c r="F114" s="11">
        <f>F115+F116+F117+F118+F119+F120</f>
        <v>870395.28999999992</v>
      </c>
      <c r="G114" s="12">
        <f t="shared" si="2"/>
        <v>0.65809412520792376</v>
      </c>
    </row>
    <row r="115" spans="1:7" ht="15" customHeight="1" x14ac:dyDescent="0.25">
      <c r="A115" s="3" t="s">
        <v>4</v>
      </c>
      <c r="B115" s="30" t="s">
        <v>5</v>
      </c>
      <c r="C115" s="30"/>
      <c r="D115" s="31">
        <v>875324</v>
      </c>
      <c r="E115" s="31"/>
      <c r="F115" s="13">
        <v>628178.93000000005</v>
      </c>
      <c r="G115" s="12">
        <f t="shared" si="2"/>
        <v>0.7176530404741559</v>
      </c>
    </row>
    <row r="116" spans="1:7" ht="15" customHeight="1" x14ac:dyDescent="0.25">
      <c r="A116" s="3" t="s">
        <v>6</v>
      </c>
      <c r="B116" s="30" t="s">
        <v>7</v>
      </c>
      <c r="C116" s="30"/>
      <c r="D116" s="31">
        <v>257911</v>
      </c>
      <c r="E116" s="31"/>
      <c r="F116" s="13">
        <v>134182.46</v>
      </c>
      <c r="G116" s="12">
        <f t="shared" si="2"/>
        <v>0.52026652604968382</v>
      </c>
    </row>
    <row r="117" spans="1:7" ht="15" customHeight="1" x14ac:dyDescent="0.25">
      <c r="A117" s="3" t="s">
        <v>8</v>
      </c>
      <c r="B117" s="30" t="s">
        <v>9</v>
      </c>
      <c r="C117" s="30"/>
      <c r="D117" s="31">
        <v>2970</v>
      </c>
      <c r="E117" s="31"/>
      <c r="F117" s="13">
        <v>0</v>
      </c>
      <c r="G117" s="12">
        <f t="shared" si="2"/>
        <v>0</v>
      </c>
    </row>
    <row r="118" spans="1:7" ht="15" customHeight="1" x14ac:dyDescent="0.25">
      <c r="A118" s="3" t="s">
        <v>10</v>
      </c>
      <c r="B118" s="30" t="s">
        <v>11</v>
      </c>
      <c r="C118" s="30"/>
      <c r="D118" s="31">
        <v>5195</v>
      </c>
      <c r="E118" s="31"/>
      <c r="F118" s="13">
        <v>2315.8200000000002</v>
      </c>
      <c r="G118" s="12">
        <f t="shared" si="2"/>
        <v>0.44577863330125123</v>
      </c>
    </row>
    <row r="119" spans="1:7" ht="15" customHeight="1" x14ac:dyDescent="0.25">
      <c r="A119" s="3" t="s">
        <v>14</v>
      </c>
      <c r="B119" s="30" t="s">
        <v>15</v>
      </c>
      <c r="C119" s="30"/>
      <c r="D119" s="31">
        <v>3200</v>
      </c>
      <c r="E119" s="31"/>
      <c r="F119" s="13">
        <v>798.08</v>
      </c>
      <c r="G119" s="12">
        <f t="shared" si="2"/>
        <v>0.24940000000000001</v>
      </c>
    </row>
    <row r="120" spans="1:7" ht="14.25" customHeight="1" x14ac:dyDescent="0.25">
      <c r="A120" s="3" t="s">
        <v>44</v>
      </c>
      <c r="B120" s="30" t="s">
        <v>45</v>
      </c>
      <c r="C120" s="30"/>
      <c r="D120" s="31">
        <v>178000</v>
      </c>
      <c r="E120" s="31"/>
      <c r="F120" s="13">
        <v>104920</v>
      </c>
      <c r="G120" s="12">
        <f t="shared" si="2"/>
        <v>0.58943820224719101</v>
      </c>
    </row>
    <row r="121" spans="1:7" ht="15" customHeight="1" x14ac:dyDescent="0.25">
      <c r="A121" s="4" t="s">
        <v>46</v>
      </c>
      <c r="B121" s="28" t="s">
        <v>47</v>
      </c>
      <c r="C121" s="28"/>
      <c r="D121" s="29">
        <v>582837</v>
      </c>
      <c r="E121" s="29"/>
      <c r="F121" s="11">
        <f>F122+F123+F124</f>
        <v>338915</v>
      </c>
      <c r="G121" s="12">
        <f t="shared" si="2"/>
        <v>0.58149190940177098</v>
      </c>
    </row>
    <row r="122" spans="1:7" ht="15" customHeight="1" x14ac:dyDescent="0.25">
      <c r="A122" s="3" t="s">
        <v>8</v>
      </c>
      <c r="B122" s="30" t="s">
        <v>9</v>
      </c>
      <c r="C122" s="30"/>
      <c r="D122" s="31">
        <v>64837</v>
      </c>
      <c r="E122" s="31"/>
      <c r="F122" s="13">
        <v>42915</v>
      </c>
      <c r="G122" s="12">
        <f t="shared" si="2"/>
        <v>0.66189058716473614</v>
      </c>
    </row>
    <row r="123" spans="1:7" ht="15" customHeight="1" x14ac:dyDescent="0.25">
      <c r="A123" s="3" t="s">
        <v>10</v>
      </c>
      <c r="B123" s="30" t="s">
        <v>11</v>
      </c>
      <c r="C123" s="30"/>
      <c r="D123" s="31">
        <v>49000</v>
      </c>
      <c r="E123" s="31"/>
      <c r="F123" s="13">
        <v>1000</v>
      </c>
      <c r="G123" s="12">
        <f t="shared" si="2"/>
        <v>2.0408163265306121E-2</v>
      </c>
    </row>
    <row r="124" spans="1:7" ht="25.5" customHeight="1" x14ac:dyDescent="0.25">
      <c r="A124" s="3" t="s">
        <v>48</v>
      </c>
      <c r="B124" s="30" t="s">
        <v>49</v>
      </c>
      <c r="C124" s="30"/>
      <c r="D124" s="31">
        <v>469000</v>
      </c>
      <c r="E124" s="31"/>
      <c r="F124" s="13">
        <v>295000</v>
      </c>
      <c r="G124" s="12">
        <f t="shared" si="2"/>
        <v>0.62899786780383793</v>
      </c>
    </row>
    <row r="125" spans="1:7" ht="15" customHeight="1" x14ac:dyDescent="0.25">
      <c r="A125" s="4" t="s">
        <v>50</v>
      </c>
      <c r="B125" s="28" t="s">
        <v>51</v>
      </c>
      <c r="C125" s="28"/>
      <c r="D125" s="29">
        <v>540000</v>
      </c>
      <c r="E125" s="29"/>
      <c r="F125" s="11">
        <f>F126</f>
        <v>417916.31</v>
      </c>
      <c r="G125" s="12">
        <f t="shared" si="2"/>
        <v>0.77391909259259262</v>
      </c>
    </row>
    <row r="126" spans="1:7" ht="24.75" customHeight="1" x14ac:dyDescent="0.25">
      <c r="A126" s="3" t="s">
        <v>36</v>
      </c>
      <c r="B126" s="30" t="s">
        <v>37</v>
      </c>
      <c r="C126" s="30"/>
      <c r="D126" s="31">
        <v>540000</v>
      </c>
      <c r="E126" s="31"/>
      <c r="F126" s="13">
        <v>417916.31</v>
      </c>
      <c r="G126" s="12">
        <f t="shared" si="2"/>
        <v>0.77391909259259262</v>
      </c>
    </row>
    <row r="127" spans="1:7" ht="15" customHeight="1" x14ac:dyDescent="0.25">
      <c r="A127" s="4" t="s">
        <v>52</v>
      </c>
      <c r="B127" s="28" t="s">
        <v>53</v>
      </c>
      <c r="C127" s="28"/>
      <c r="D127" s="29">
        <v>332000</v>
      </c>
      <c r="E127" s="29"/>
      <c r="F127" s="11">
        <f>F128+F129+F130</f>
        <v>176923.1</v>
      </c>
      <c r="G127" s="12">
        <f t="shared" si="2"/>
        <v>0.53290090361445785</v>
      </c>
    </row>
    <row r="128" spans="1:7" ht="15" customHeight="1" x14ac:dyDescent="0.25">
      <c r="A128" s="3" t="s">
        <v>8</v>
      </c>
      <c r="B128" s="30" t="s">
        <v>9</v>
      </c>
      <c r="C128" s="30"/>
      <c r="D128" s="31">
        <v>250000</v>
      </c>
      <c r="E128" s="31"/>
      <c r="F128" s="13">
        <v>119923.1</v>
      </c>
      <c r="G128" s="12">
        <f t="shared" si="2"/>
        <v>0.47969240000000002</v>
      </c>
    </row>
    <row r="129" spans="1:7" ht="15" customHeight="1" x14ac:dyDescent="0.25">
      <c r="A129" s="3" t="s">
        <v>10</v>
      </c>
      <c r="B129" s="30" t="s">
        <v>11</v>
      </c>
      <c r="C129" s="30"/>
      <c r="D129" s="31">
        <v>10000</v>
      </c>
      <c r="E129" s="31"/>
      <c r="F129" s="13">
        <v>0</v>
      </c>
      <c r="G129" s="12">
        <f t="shared" si="2"/>
        <v>0</v>
      </c>
    </row>
    <row r="130" spans="1:7" ht="24.75" customHeight="1" x14ac:dyDescent="0.25">
      <c r="A130" s="3" t="s">
        <v>48</v>
      </c>
      <c r="B130" s="30" t="s">
        <v>49</v>
      </c>
      <c r="C130" s="30"/>
      <c r="D130" s="31">
        <v>72000</v>
      </c>
      <c r="E130" s="31"/>
      <c r="F130" s="13">
        <v>57000</v>
      </c>
      <c r="G130" s="12">
        <f t="shared" si="2"/>
        <v>0.79166666666666663</v>
      </c>
    </row>
    <row r="131" spans="1:7" ht="15" customHeight="1" x14ac:dyDescent="0.25">
      <c r="A131" s="4" t="s">
        <v>54</v>
      </c>
      <c r="B131" s="28" t="s">
        <v>33</v>
      </c>
      <c r="C131" s="28"/>
      <c r="D131" s="29">
        <v>678000</v>
      </c>
      <c r="E131" s="29"/>
      <c r="F131" s="11">
        <f>F132</f>
        <v>359273.71</v>
      </c>
      <c r="G131" s="12">
        <f t="shared" si="2"/>
        <v>0.5299022271386431</v>
      </c>
    </row>
    <row r="132" spans="1:7" ht="24" customHeight="1" x14ac:dyDescent="0.25">
      <c r="A132" s="3" t="s">
        <v>36</v>
      </c>
      <c r="B132" s="30" t="s">
        <v>37</v>
      </c>
      <c r="C132" s="30"/>
      <c r="D132" s="31">
        <v>678000</v>
      </c>
      <c r="E132" s="31"/>
      <c r="F132" s="13">
        <v>359273.71</v>
      </c>
      <c r="G132" s="12">
        <f t="shared" si="2"/>
        <v>0.5299022271386431</v>
      </c>
    </row>
    <row r="133" spans="1:7" ht="15" customHeight="1" x14ac:dyDescent="0.25">
      <c r="A133" s="4" t="s">
        <v>55</v>
      </c>
      <c r="B133" s="28" t="s">
        <v>33</v>
      </c>
      <c r="C133" s="28"/>
      <c r="D133" s="29">
        <v>1929900</v>
      </c>
      <c r="E133" s="29"/>
      <c r="F133" s="11">
        <f>F134+F135+F136+F137</f>
        <v>946834.39</v>
      </c>
      <c r="G133" s="12">
        <f t="shared" ref="G133:G137" si="3">F133/D133</f>
        <v>0.49061318721177266</v>
      </c>
    </row>
    <row r="134" spans="1:7" ht="15" customHeight="1" x14ac:dyDescent="0.25">
      <c r="A134" s="3" t="s">
        <v>8</v>
      </c>
      <c r="B134" s="30" t="s">
        <v>9</v>
      </c>
      <c r="C134" s="30"/>
      <c r="D134" s="31">
        <v>205000</v>
      </c>
      <c r="E134" s="31"/>
      <c r="F134" s="13">
        <v>90300</v>
      </c>
      <c r="G134" s="12">
        <f t="shared" si="3"/>
        <v>0.44048780487804878</v>
      </c>
    </row>
    <row r="135" spans="1:7" ht="15" customHeight="1" x14ac:dyDescent="0.25">
      <c r="A135" s="3" t="s">
        <v>10</v>
      </c>
      <c r="B135" s="30" t="s">
        <v>11</v>
      </c>
      <c r="C135" s="30"/>
      <c r="D135" s="31">
        <v>964900</v>
      </c>
      <c r="E135" s="31"/>
      <c r="F135" s="13">
        <v>492313.39</v>
      </c>
      <c r="G135" s="12">
        <f t="shared" si="3"/>
        <v>0.51022218882785786</v>
      </c>
    </row>
    <row r="136" spans="1:7" ht="24.75" customHeight="1" x14ac:dyDescent="0.25">
      <c r="A136" s="3" t="s">
        <v>48</v>
      </c>
      <c r="B136" s="30" t="s">
        <v>49</v>
      </c>
      <c r="C136" s="30"/>
      <c r="D136" s="31">
        <v>60000</v>
      </c>
      <c r="E136" s="31"/>
      <c r="F136" s="13">
        <v>60000</v>
      </c>
      <c r="G136" s="12">
        <f t="shared" si="3"/>
        <v>1</v>
      </c>
    </row>
    <row r="137" spans="1:7" ht="24" customHeight="1" x14ac:dyDescent="0.25">
      <c r="A137" s="3" t="s">
        <v>36</v>
      </c>
      <c r="B137" s="30" t="s">
        <v>37</v>
      </c>
      <c r="C137" s="30"/>
      <c r="D137" s="31">
        <v>700000</v>
      </c>
      <c r="E137" s="31"/>
      <c r="F137" s="13">
        <v>304221</v>
      </c>
      <c r="G137" s="12">
        <f t="shared" si="3"/>
        <v>0.43460142857142858</v>
      </c>
    </row>
    <row r="138" spans="1:7" ht="15" customHeight="1" x14ac:dyDescent="0.25">
      <c r="A138" s="5" t="s">
        <v>56</v>
      </c>
      <c r="B138" s="28" t="s">
        <v>57</v>
      </c>
      <c r="C138" s="28"/>
      <c r="D138" s="32">
        <v>56104043</v>
      </c>
      <c r="E138" s="32"/>
      <c r="F138" s="49">
        <f>F4+F15+F103+F105+F107+F109+F111+F114+F121+F125+F127+F131+F133</f>
        <v>38030310.890000008</v>
      </c>
      <c r="G138" s="12">
        <f>F138/D138</f>
        <v>0.67785330354890838</v>
      </c>
    </row>
    <row r="139" spans="1:7" ht="22.5" customHeight="1" x14ac:dyDescent="0.25">
      <c r="A139" s="27"/>
      <c r="B139" s="28" t="s">
        <v>95</v>
      </c>
      <c r="C139" s="28"/>
      <c r="D139" s="32">
        <f>D138-D15-D114</f>
        <v>30291632</v>
      </c>
      <c r="E139" s="32"/>
      <c r="F139" s="14">
        <f>F138-F15-F114</f>
        <v>21153389.800000008</v>
      </c>
      <c r="G139" s="12">
        <f>F139/D139</f>
        <v>0.69832453398351091</v>
      </c>
    </row>
    <row r="140" spans="1:7" ht="17.100000000000001" customHeight="1" x14ac:dyDescent="0.25">
      <c r="A140" s="33" t="s">
        <v>72</v>
      </c>
      <c r="B140" s="33"/>
      <c r="C140" s="9"/>
      <c r="D140" s="33" t="s">
        <v>58</v>
      </c>
      <c r="E140" s="33"/>
      <c r="F140" s="33"/>
    </row>
    <row r="141" spans="1:7" ht="15.75" customHeight="1" x14ac:dyDescent="0.25">
      <c r="A141" s="33"/>
      <c r="B141" s="33"/>
      <c r="C141" s="9"/>
      <c r="D141" s="9"/>
      <c r="E141" s="9"/>
      <c r="F141" s="9"/>
    </row>
    <row r="169" spans="3:3" ht="8.1" customHeight="1" x14ac:dyDescent="0.25"/>
    <row r="170" spans="3:3" ht="12" customHeight="1" x14ac:dyDescent="0.25">
      <c r="C170" s="1" t="s">
        <v>59</v>
      </c>
    </row>
  </sheetData>
  <mergeCells count="278">
    <mergeCell ref="B4:C4"/>
    <mergeCell ref="D4:E4"/>
    <mergeCell ref="B5:C5"/>
    <mergeCell ref="D5:E5"/>
    <mergeCell ref="A1:F1"/>
    <mergeCell ref="A2:F2"/>
    <mergeCell ref="B3:C3"/>
    <mergeCell ref="D3:E3"/>
    <mergeCell ref="B13:C13"/>
    <mergeCell ref="D13:E13"/>
    <mergeCell ref="B8:C8"/>
    <mergeCell ref="D8:E8"/>
    <mergeCell ref="B9:C9"/>
    <mergeCell ref="D9:E9"/>
    <mergeCell ref="B10:C10"/>
    <mergeCell ref="D10:E10"/>
    <mergeCell ref="B7:C7"/>
    <mergeCell ref="D7:E7"/>
    <mergeCell ref="B11:C11"/>
    <mergeCell ref="D11:E11"/>
    <mergeCell ref="B6:C6"/>
    <mergeCell ref="D6:E6"/>
    <mergeCell ref="B12:C12"/>
    <mergeCell ref="D12:E12"/>
    <mergeCell ref="B19:C19"/>
    <mergeCell ref="D19:E19"/>
    <mergeCell ref="B14:C14"/>
    <mergeCell ref="D14:E14"/>
    <mergeCell ref="B15:C15"/>
    <mergeCell ref="D15:E15"/>
    <mergeCell ref="B16:C16"/>
    <mergeCell ref="D16:E16"/>
    <mergeCell ref="B23:C23"/>
    <mergeCell ref="D23:E23"/>
    <mergeCell ref="B20:C20"/>
    <mergeCell ref="D20:E20"/>
    <mergeCell ref="B21:C21"/>
    <mergeCell ref="D21:E21"/>
    <mergeCell ref="B17:C17"/>
    <mergeCell ref="D17:E17"/>
    <mergeCell ref="B18:C18"/>
    <mergeCell ref="D18:E18"/>
    <mergeCell ref="B22:C22"/>
    <mergeCell ref="D22:E22"/>
    <mergeCell ref="B24:C24"/>
    <mergeCell ref="D24:E24"/>
    <mergeCell ref="B30:C30"/>
    <mergeCell ref="D30:E30"/>
    <mergeCell ref="B37:C37"/>
    <mergeCell ref="D37:E37"/>
    <mergeCell ref="B32:C32"/>
    <mergeCell ref="D32:E32"/>
    <mergeCell ref="B33:C33"/>
    <mergeCell ref="D33:E33"/>
    <mergeCell ref="B34:C34"/>
    <mergeCell ref="D34:E34"/>
    <mergeCell ref="B31:C31"/>
    <mergeCell ref="D31:E31"/>
    <mergeCell ref="B26:C26"/>
    <mergeCell ref="D26:E26"/>
    <mergeCell ref="B27:C27"/>
    <mergeCell ref="D27:E27"/>
    <mergeCell ref="B28:C28"/>
    <mergeCell ref="D28:E28"/>
    <mergeCell ref="B25:C25"/>
    <mergeCell ref="D25:E25"/>
    <mergeCell ref="B29:C29"/>
    <mergeCell ref="D29:E29"/>
    <mergeCell ref="B41:C41"/>
    <mergeCell ref="D41:E41"/>
    <mergeCell ref="B38:C38"/>
    <mergeCell ref="D38:E38"/>
    <mergeCell ref="B39:C39"/>
    <mergeCell ref="D39:E39"/>
    <mergeCell ref="B35:C35"/>
    <mergeCell ref="D35:E35"/>
    <mergeCell ref="B36:C36"/>
    <mergeCell ref="D36:E36"/>
    <mergeCell ref="B40:C40"/>
    <mergeCell ref="D40:E40"/>
    <mergeCell ref="B42:C42"/>
    <mergeCell ref="D42:E42"/>
    <mergeCell ref="B48:C48"/>
    <mergeCell ref="D48:E48"/>
    <mergeCell ref="B55:C55"/>
    <mergeCell ref="D55:E55"/>
    <mergeCell ref="B50:C50"/>
    <mergeCell ref="D50:E50"/>
    <mergeCell ref="B51:C51"/>
    <mergeCell ref="D51:E51"/>
    <mergeCell ref="B52:C52"/>
    <mergeCell ref="D52:E52"/>
    <mergeCell ref="B49:C49"/>
    <mergeCell ref="D49:E49"/>
    <mergeCell ref="B44:C44"/>
    <mergeCell ref="D44:E44"/>
    <mergeCell ref="B45:C45"/>
    <mergeCell ref="D45:E45"/>
    <mergeCell ref="B46:C46"/>
    <mergeCell ref="D46:E46"/>
    <mergeCell ref="B43:C43"/>
    <mergeCell ref="D43:E43"/>
    <mergeCell ref="B47:C47"/>
    <mergeCell ref="D47:E47"/>
    <mergeCell ref="B59:C59"/>
    <mergeCell ref="D59:E59"/>
    <mergeCell ref="B56:C56"/>
    <mergeCell ref="D56:E56"/>
    <mergeCell ref="B57:C57"/>
    <mergeCell ref="D57:E57"/>
    <mergeCell ref="B53:C53"/>
    <mergeCell ref="D53:E53"/>
    <mergeCell ref="B54:C54"/>
    <mergeCell ref="D54:E54"/>
    <mergeCell ref="B58:C58"/>
    <mergeCell ref="D58:E58"/>
    <mergeCell ref="B60:C60"/>
    <mergeCell ref="D60:E60"/>
    <mergeCell ref="B66:C66"/>
    <mergeCell ref="D66:E66"/>
    <mergeCell ref="B73:C73"/>
    <mergeCell ref="D73:E73"/>
    <mergeCell ref="B68:C68"/>
    <mergeCell ref="D68:E68"/>
    <mergeCell ref="B69:C69"/>
    <mergeCell ref="D69:E69"/>
    <mergeCell ref="B70:C70"/>
    <mergeCell ref="D70:E70"/>
    <mergeCell ref="B67:C67"/>
    <mergeCell ref="D67:E67"/>
    <mergeCell ref="B62:C62"/>
    <mergeCell ref="D62:E62"/>
    <mergeCell ref="B63:C63"/>
    <mergeCell ref="D63:E63"/>
    <mergeCell ref="B64:C64"/>
    <mergeCell ref="D64:E64"/>
    <mergeCell ref="B61:C61"/>
    <mergeCell ref="D61:E61"/>
    <mergeCell ref="B65:C65"/>
    <mergeCell ref="D65:E65"/>
    <mergeCell ref="B77:C77"/>
    <mergeCell ref="D77:E77"/>
    <mergeCell ref="B74:C74"/>
    <mergeCell ref="D74:E74"/>
    <mergeCell ref="B75:C75"/>
    <mergeCell ref="D75:E75"/>
    <mergeCell ref="B71:C71"/>
    <mergeCell ref="D71:E71"/>
    <mergeCell ref="B72:C72"/>
    <mergeCell ref="D72:E72"/>
    <mergeCell ref="B76:C76"/>
    <mergeCell ref="D76:E76"/>
    <mergeCell ref="B78:C78"/>
    <mergeCell ref="D78:E78"/>
    <mergeCell ref="B84:C84"/>
    <mergeCell ref="D84:E84"/>
    <mergeCell ref="B91:C91"/>
    <mergeCell ref="D91:E91"/>
    <mergeCell ref="B86:C86"/>
    <mergeCell ref="D86:E86"/>
    <mergeCell ref="B87:C87"/>
    <mergeCell ref="D87:E87"/>
    <mergeCell ref="B88:C88"/>
    <mergeCell ref="D88:E88"/>
    <mergeCell ref="B85:C85"/>
    <mergeCell ref="D85:E85"/>
    <mergeCell ref="B80:C80"/>
    <mergeCell ref="D80:E80"/>
    <mergeCell ref="B81:C81"/>
    <mergeCell ref="D81:E81"/>
    <mergeCell ref="B82:C82"/>
    <mergeCell ref="D82:E82"/>
    <mergeCell ref="B79:C79"/>
    <mergeCell ref="D79:E79"/>
    <mergeCell ref="B83:C83"/>
    <mergeCell ref="D83:E83"/>
    <mergeCell ref="B95:C95"/>
    <mergeCell ref="D95:E95"/>
    <mergeCell ref="B92:C92"/>
    <mergeCell ref="D92:E92"/>
    <mergeCell ref="B93:C93"/>
    <mergeCell ref="D93:E93"/>
    <mergeCell ref="B89:C89"/>
    <mergeCell ref="D89:E89"/>
    <mergeCell ref="B90:C90"/>
    <mergeCell ref="D90:E90"/>
    <mergeCell ref="B94:C94"/>
    <mergeCell ref="D94:E94"/>
    <mergeCell ref="B96:C96"/>
    <mergeCell ref="D96:E96"/>
    <mergeCell ref="B102:C102"/>
    <mergeCell ref="D102:E102"/>
    <mergeCell ref="B109:C109"/>
    <mergeCell ref="D109:E109"/>
    <mergeCell ref="B104:C104"/>
    <mergeCell ref="D104:E104"/>
    <mergeCell ref="B105:C105"/>
    <mergeCell ref="D105:E105"/>
    <mergeCell ref="B106:C106"/>
    <mergeCell ref="D106:E106"/>
    <mergeCell ref="B103:C103"/>
    <mergeCell ref="D103:E103"/>
    <mergeCell ref="B98:C98"/>
    <mergeCell ref="D98:E98"/>
    <mergeCell ref="B99:C99"/>
    <mergeCell ref="D99:E99"/>
    <mergeCell ref="B100:C100"/>
    <mergeCell ref="D100:E100"/>
    <mergeCell ref="B97:C97"/>
    <mergeCell ref="D97:E97"/>
    <mergeCell ref="B101:C101"/>
    <mergeCell ref="D101:E101"/>
    <mergeCell ref="B113:C113"/>
    <mergeCell ref="D113:E113"/>
    <mergeCell ref="B110:C110"/>
    <mergeCell ref="D110:E110"/>
    <mergeCell ref="B111:C111"/>
    <mergeCell ref="D111:E111"/>
    <mergeCell ref="B107:C107"/>
    <mergeCell ref="D107:E107"/>
    <mergeCell ref="B108:C108"/>
    <mergeCell ref="D108:E108"/>
    <mergeCell ref="B112:C112"/>
    <mergeCell ref="D112:E112"/>
    <mergeCell ref="B114:C114"/>
    <mergeCell ref="D114:E114"/>
    <mergeCell ref="B120:C120"/>
    <mergeCell ref="D120:E120"/>
    <mergeCell ref="B127:C127"/>
    <mergeCell ref="D127:E127"/>
    <mergeCell ref="B122:C122"/>
    <mergeCell ref="D122:E122"/>
    <mergeCell ref="B123:C123"/>
    <mergeCell ref="D123:E123"/>
    <mergeCell ref="B124:C124"/>
    <mergeCell ref="D124:E124"/>
    <mergeCell ref="B121:C121"/>
    <mergeCell ref="D121:E121"/>
    <mergeCell ref="B116:C116"/>
    <mergeCell ref="D116:E116"/>
    <mergeCell ref="B117:C117"/>
    <mergeCell ref="D117:E117"/>
    <mergeCell ref="B118:C118"/>
    <mergeCell ref="D118:E118"/>
    <mergeCell ref="B115:C115"/>
    <mergeCell ref="D115:E115"/>
    <mergeCell ref="B119:C119"/>
    <mergeCell ref="D119:E119"/>
    <mergeCell ref="B131:C131"/>
    <mergeCell ref="D131:E131"/>
    <mergeCell ref="B128:C128"/>
    <mergeCell ref="D128:E128"/>
    <mergeCell ref="B129:C129"/>
    <mergeCell ref="D129:E129"/>
    <mergeCell ref="B125:C125"/>
    <mergeCell ref="D125:E125"/>
    <mergeCell ref="B126:C126"/>
    <mergeCell ref="D126:E126"/>
    <mergeCell ref="B130:C130"/>
    <mergeCell ref="D130:E130"/>
    <mergeCell ref="B133:C133"/>
    <mergeCell ref="D133:E133"/>
    <mergeCell ref="B132:C132"/>
    <mergeCell ref="D132:E132"/>
    <mergeCell ref="B138:C138"/>
    <mergeCell ref="D138:E138"/>
    <mergeCell ref="A140:B141"/>
    <mergeCell ref="D140:F140"/>
    <mergeCell ref="B134:C134"/>
    <mergeCell ref="D134:E134"/>
    <mergeCell ref="B135:C135"/>
    <mergeCell ref="D135:E135"/>
    <mergeCell ref="B136:C136"/>
    <mergeCell ref="D136:E136"/>
    <mergeCell ref="B137:C137"/>
    <mergeCell ref="D137:E137"/>
    <mergeCell ref="B139:C139"/>
    <mergeCell ref="D139:E139"/>
  </mergeCells>
  <phoneticPr fontId="14" type="noConversion"/>
  <pageMargins left="0.25" right="0.30694444444444446" top="0.25" bottom="0.25" header="0.3" footer="0.3"/>
  <pageSetup paperSize="9" scale="75" fitToHeight="100" orientation="portrait" verticalDpi="0" r:id="rId1"/>
  <rowBreaks count="1" manualBreakCount="1">
    <brk id="1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171"/>
  <sheetViews>
    <sheetView showGridLines="0" topLeftCell="A130" zoomScale="90" zoomScaleNormal="90" workbookViewId="0">
      <selection activeCell="D138" sqref="D138:E138"/>
    </sheetView>
  </sheetViews>
  <sheetFormatPr defaultRowHeight="15" x14ac:dyDescent="0.25"/>
  <cols>
    <col min="1" max="1" width="12" customWidth="1"/>
    <col min="2" max="2" width="25.85546875" customWidth="1"/>
    <col min="3" max="3" width="26.42578125" customWidth="1"/>
    <col min="4" max="4" width="7.42578125" customWidth="1"/>
    <col min="5" max="5" width="11.140625" customWidth="1"/>
    <col min="6" max="6" width="15.5703125" customWidth="1"/>
    <col min="7" max="7" width="12.28515625" style="9" customWidth="1"/>
  </cols>
  <sheetData>
    <row r="1" spans="1:7" s="8" customFormat="1" ht="26.25" customHeight="1" x14ac:dyDescent="0.3">
      <c r="A1" s="37" t="s">
        <v>60</v>
      </c>
      <c r="B1" s="37"/>
      <c r="C1" s="37"/>
      <c r="D1" s="37"/>
      <c r="E1" s="37"/>
      <c r="F1" s="37"/>
      <c r="G1" s="10"/>
    </row>
    <row r="2" spans="1:7" ht="21" customHeight="1" x14ac:dyDescent="0.25">
      <c r="A2" s="38" t="s">
        <v>0</v>
      </c>
      <c r="B2" s="38"/>
      <c r="C2" s="38"/>
      <c r="D2" s="38"/>
      <c r="E2" s="38"/>
      <c r="F2" s="38"/>
    </row>
    <row r="3" spans="1:7" ht="40.5" customHeight="1" x14ac:dyDescent="0.25">
      <c r="A3" s="7" t="s">
        <v>1</v>
      </c>
      <c r="B3" s="39" t="s">
        <v>61</v>
      </c>
      <c r="C3" s="40"/>
      <c r="D3" s="39" t="s">
        <v>62</v>
      </c>
      <c r="E3" s="41"/>
      <c r="F3" s="7" t="s">
        <v>63</v>
      </c>
      <c r="G3" s="7" t="s">
        <v>64</v>
      </c>
    </row>
    <row r="4" spans="1:7" s="6" customFormat="1" ht="15" customHeight="1" x14ac:dyDescent="0.25">
      <c r="A4" s="2" t="s">
        <v>2</v>
      </c>
      <c r="B4" s="28" t="s">
        <v>3</v>
      </c>
      <c r="C4" s="28"/>
      <c r="D4" s="29">
        <v>7518700</v>
      </c>
      <c r="E4" s="29"/>
      <c r="F4" s="11">
        <f>F5+F6+F7+F8+F9+F10+F11+F12+F13+F14</f>
        <v>5715512.1799999997</v>
      </c>
      <c r="G4" s="12">
        <f>F4/D4</f>
        <v>0.76017292617074761</v>
      </c>
    </row>
    <row r="5" spans="1:7" ht="15" customHeight="1" x14ac:dyDescent="0.25">
      <c r="A5" s="3" t="s">
        <v>4</v>
      </c>
      <c r="B5" s="30" t="s">
        <v>5</v>
      </c>
      <c r="C5" s="30"/>
      <c r="D5" s="31">
        <v>4541038</v>
      </c>
      <c r="E5" s="31"/>
      <c r="F5" s="13">
        <v>4103729.74</v>
      </c>
      <c r="G5" s="12">
        <f t="shared" ref="G5:G68" si="0">F5/D5</f>
        <v>0.90369861251986883</v>
      </c>
    </row>
    <row r="6" spans="1:7" ht="15" customHeight="1" x14ac:dyDescent="0.25">
      <c r="A6" s="3" t="s">
        <v>6</v>
      </c>
      <c r="B6" s="30" t="s">
        <v>7</v>
      </c>
      <c r="C6" s="30"/>
      <c r="D6" s="31">
        <v>1405962</v>
      </c>
      <c r="E6" s="31"/>
      <c r="F6" s="13">
        <v>881581.46</v>
      </c>
      <c r="G6" s="12">
        <f t="shared" si="0"/>
        <v>0.62703078746082752</v>
      </c>
    </row>
    <row r="7" spans="1:7" ht="15" customHeight="1" x14ac:dyDescent="0.25">
      <c r="A7" s="3" t="s">
        <v>8</v>
      </c>
      <c r="B7" s="30" t="s">
        <v>9</v>
      </c>
      <c r="C7" s="30"/>
      <c r="D7" s="31">
        <v>270000</v>
      </c>
      <c r="E7" s="31"/>
      <c r="F7" s="13">
        <v>244298.91</v>
      </c>
      <c r="G7" s="12">
        <f t="shared" si="0"/>
        <v>0.90481077777777774</v>
      </c>
    </row>
    <row r="8" spans="1:7" ht="15" customHeight="1" x14ac:dyDescent="0.25">
      <c r="A8" s="3" t="s">
        <v>10</v>
      </c>
      <c r="B8" s="30" t="s">
        <v>11</v>
      </c>
      <c r="C8" s="30"/>
      <c r="D8" s="31">
        <v>441700</v>
      </c>
      <c r="E8" s="31"/>
      <c r="F8" s="13">
        <v>223358.35</v>
      </c>
      <c r="G8" s="12">
        <f t="shared" si="0"/>
        <v>0.50567885442608107</v>
      </c>
    </row>
    <row r="9" spans="1:7" ht="15" customHeight="1" x14ac:dyDescent="0.25">
      <c r="A9" s="3" t="s">
        <v>12</v>
      </c>
      <c r="B9" s="30" t="s">
        <v>13</v>
      </c>
      <c r="C9" s="30"/>
      <c r="D9" s="31">
        <v>2000</v>
      </c>
      <c r="E9" s="31"/>
      <c r="F9" s="13">
        <v>0</v>
      </c>
      <c r="G9" s="12">
        <f t="shared" si="0"/>
        <v>0</v>
      </c>
    </row>
    <row r="10" spans="1:7" ht="15" customHeight="1" x14ac:dyDescent="0.25">
      <c r="A10" s="3" t="s">
        <v>14</v>
      </c>
      <c r="B10" s="30" t="s">
        <v>15</v>
      </c>
      <c r="C10" s="30"/>
      <c r="D10" s="31">
        <v>4500</v>
      </c>
      <c r="E10" s="31"/>
      <c r="F10" s="13">
        <v>1679.68</v>
      </c>
      <c r="G10" s="12">
        <f t="shared" si="0"/>
        <v>0.37326222222222222</v>
      </c>
    </row>
    <row r="11" spans="1:7" ht="15" customHeight="1" x14ac:dyDescent="0.25">
      <c r="A11" s="3" t="s">
        <v>16</v>
      </c>
      <c r="B11" s="30" t="s">
        <v>17</v>
      </c>
      <c r="C11" s="30"/>
      <c r="D11" s="31">
        <v>400000</v>
      </c>
      <c r="E11" s="31"/>
      <c r="F11" s="13">
        <v>112504.06</v>
      </c>
      <c r="G11" s="12">
        <f t="shared" si="0"/>
        <v>0.28126014999999999</v>
      </c>
    </row>
    <row r="12" spans="1:7" ht="15" customHeight="1" x14ac:dyDescent="0.25">
      <c r="A12" s="3" t="s">
        <v>18</v>
      </c>
      <c r="B12" s="30" t="s">
        <v>19</v>
      </c>
      <c r="C12" s="30"/>
      <c r="D12" s="31">
        <v>410000</v>
      </c>
      <c r="E12" s="31"/>
      <c r="F12" s="13">
        <v>127813.48</v>
      </c>
      <c r="G12" s="12">
        <f t="shared" si="0"/>
        <v>0.31174019512195122</v>
      </c>
    </row>
    <row r="13" spans="1:7" ht="15" customHeight="1" x14ac:dyDescent="0.25">
      <c r="A13" s="3" t="s">
        <v>20</v>
      </c>
      <c r="B13" s="30" t="s">
        <v>21</v>
      </c>
      <c r="C13" s="30"/>
      <c r="D13" s="31">
        <v>3750</v>
      </c>
      <c r="E13" s="31"/>
      <c r="F13" s="13">
        <v>3750</v>
      </c>
      <c r="G13" s="12">
        <f t="shared" si="0"/>
        <v>1</v>
      </c>
    </row>
    <row r="14" spans="1:7" ht="15" customHeight="1" x14ac:dyDescent="0.25">
      <c r="A14" s="3" t="s">
        <v>22</v>
      </c>
      <c r="B14" s="30" t="s">
        <v>23</v>
      </c>
      <c r="C14" s="30"/>
      <c r="D14" s="31">
        <v>39750</v>
      </c>
      <c r="E14" s="31"/>
      <c r="F14" s="13">
        <v>16796.5</v>
      </c>
      <c r="G14" s="12">
        <f t="shared" si="0"/>
        <v>0.42255345911949688</v>
      </c>
    </row>
    <row r="15" spans="1:7" ht="15" customHeight="1" x14ac:dyDescent="0.25">
      <c r="A15" s="2" t="s">
        <v>24</v>
      </c>
      <c r="B15" s="28" t="s">
        <v>25</v>
      </c>
      <c r="C15" s="28"/>
      <c r="D15" s="29">
        <v>24489811</v>
      </c>
      <c r="E15" s="29"/>
      <c r="F15" s="11">
        <f>F26+F37+F48+F59+F70+F81+F92</f>
        <v>16006525.800000001</v>
      </c>
      <c r="G15" s="12">
        <f t="shared" si="0"/>
        <v>0.65359940099170222</v>
      </c>
    </row>
    <row r="16" spans="1:7" ht="15" customHeight="1" x14ac:dyDescent="0.25">
      <c r="A16" s="3" t="s">
        <v>4</v>
      </c>
      <c r="B16" s="30" t="s">
        <v>5</v>
      </c>
      <c r="C16" s="30"/>
      <c r="D16" s="31">
        <v>13250629</v>
      </c>
      <c r="E16" s="31"/>
      <c r="F16" s="13">
        <f t="shared" ref="F16:F25" si="1">F27+F38+F49+F60+F71+F82+F93</f>
        <v>9717903.4299999997</v>
      </c>
      <c r="G16" s="12">
        <f t="shared" si="0"/>
        <v>0.73339185860535372</v>
      </c>
    </row>
    <row r="17" spans="1:7" ht="15" customHeight="1" x14ac:dyDescent="0.25">
      <c r="A17" s="3" t="s">
        <v>6</v>
      </c>
      <c r="B17" s="30" t="s">
        <v>7</v>
      </c>
      <c r="C17" s="30"/>
      <c r="D17" s="31">
        <v>4367461</v>
      </c>
      <c r="E17" s="31"/>
      <c r="F17" s="13">
        <f t="shared" si="1"/>
        <v>2178791.52</v>
      </c>
      <c r="G17" s="12">
        <f t="shared" si="0"/>
        <v>0.49886914159050305</v>
      </c>
    </row>
    <row r="18" spans="1:7" ht="15" customHeight="1" x14ac:dyDescent="0.25">
      <c r="A18" s="3" t="s">
        <v>8</v>
      </c>
      <c r="B18" s="30" t="s">
        <v>9</v>
      </c>
      <c r="C18" s="30"/>
      <c r="D18" s="31">
        <v>315000</v>
      </c>
      <c r="E18" s="31"/>
      <c r="F18" s="13">
        <f t="shared" si="1"/>
        <v>65003.88</v>
      </c>
      <c r="G18" s="12">
        <f t="shared" si="0"/>
        <v>0.2063615238095238</v>
      </c>
    </row>
    <row r="19" spans="1:7" ht="15" customHeight="1" x14ac:dyDescent="0.25">
      <c r="A19" s="3" t="s">
        <v>26</v>
      </c>
      <c r="B19" s="30" t="s">
        <v>27</v>
      </c>
      <c r="C19" s="30"/>
      <c r="D19" s="31">
        <v>14000</v>
      </c>
      <c r="E19" s="31"/>
      <c r="F19" s="13">
        <f t="shared" si="1"/>
        <v>9503.14</v>
      </c>
      <c r="G19" s="12">
        <f t="shared" si="0"/>
        <v>0.67879571428571428</v>
      </c>
    </row>
    <row r="20" spans="1:7" ht="15" customHeight="1" x14ac:dyDescent="0.25">
      <c r="A20" s="3" t="s">
        <v>28</v>
      </c>
      <c r="B20" s="30" t="s">
        <v>29</v>
      </c>
      <c r="C20" s="30"/>
      <c r="D20" s="31">
        <v>2798520</v>
      </c>
      <c r="E20" s="31"/>
      <c r="F20" s="13">
        <f t="shared" si="1"/>
        <v>1594712.5799999998</v>
      </c>
      <c r="G20" s="12">
        <f t="shared" si="0"/>
        <v>0.56984140903048752</v>
      </c>
    </row>
    <row r="21" spans="1:7" ht="15" customHeight="1" x14ac:dyDescent="0.25">
      <c r="A21" s="3" t="s">
        <v>10</v>
      </c>
      <c r="B21" s="30" t="s">
        <v>11</v>
      </c>
      <c r="C21" s="30"/>
      <c r="D21" s="31">
        <v>741111</v>
      </c>
      <c r="E21" s="31"/>
      <c r="F21" s="13">
        <f t="shared" si="1"/>
        <v>478663.89</v>
      </c>
      <c r="G21" s="12">
        <f t="shared" si="0"/>
        <v>0.6458734116751742</v>
      </c>
    </row>
    <row r="22" spans="1:7" ht="15" customHeight="1" x14ac:dyDescent="0.25">
      <c r="A22" s="3" t="s">
        <v>12</v>
      </c>
      <c r="B22" s="30" t="s">
        <v>13</v>
      </c>
      <c r="C22" s="30"/>
      <c r="D22" s="31">
        <v>27000</v>
      </c>
      <c r="E22" s="31"/>
      <c r="F22" s="13">
        <f t="shared" si="1"/>
        <v>2158.02</v>
      </c>
      <c r="G22" s="12">
        <f t="shared" si="0"/>
        <v>7.992666666666666E-2</v>
      </c>
    </row>
    <row r="23" spans="1:7" ht="15" customHeight="1" x14ac:dyDescent="0.25">
      <c r="A23" s="3" t="s">
        <v>14</v>
      </c>
      <c r="B23" s="30" t="s">
        <v>15</v>
      </c>
      <c r="C23" s="30"/>
      <c r="D23" s="31">
        <v>152690</v>
      </c>
      <c r="E23" s="31"/>
      <c r="F23" s="13">
        <f t="shared" si="1"/>
        <v>92912.55</v>
      </c>
      <c r="G23" s="12">
        <f t="shared" si="0"/>
        <v>0.60850448621389741</v>
      </c>
    </row>
    <row r="24" spans="1:7" ht="15" customHeight="1" x14ac:dyDescent="0.25">
      <c r="A24" s="3" t="s">
        <v>16</v>
      </c>
      <c r="B24" s="30" t="s">
        <v>17</v>
      </c>
      <c r="C24" s="30"/>
      <c r="D24" s="31">
        <v>689500</v>
      </c>
      <c r="E24" s="31"/>
      <c r="F24" s="13">
        <f t="shared" si="1"/>
        <v>475510.98</v>
      </c>
      <c r="G24" s="12">
        <f t="shared" si="0"/>
        <v>0.68964609137055832</v>
      </c>
    </row>
    <row r="25" spans="1:7" ht="15" customHeight="1" x14ac:dyDescent="0.25">
      <c r="A25" s="3" t="s">
        <v>18</v>
      </c>
      <c r="B25" s="30" t="s">
        <v>19</v>
      </c>
      <c r="C25" s="30"/>
      <c r="D25" s="31">
        <v>2133900</v>
      </c>
      <c r="E25" s="31"/>
      <c r="F25" s="13">
        <f t="shared" si="1"/>
        <v>1391365.81</v>
      </c>
      <c r="G25" s="12">
        <f t="shared" si="0"/>
        <v>0.65202952809410009</v>
      </c>
    </row>
    <row r="26" spans="1:7" s="6" customFormat="1" ht="15" customHeight="1" x14ac:dyDescent="0.25">
      <c r="A26" s="2" t="s">
        <v>24</v>
      </c>
      <c r="B26" s="34" t="s">
        <v>65</v>
      </c>
      <c r="C26" s="35"/>
      <c r="D26" s="36">
        <v>1419762</v>
      </c>
      <c r="E26" s="36"/>
      <c r="F26" s="11">
        <f>F27+F28+F29+F30+F31+F32+F33+F34+F35+F36</f>
        <v>838403.94000000006</v>
      </c>
      <c r="G26" s="12">
        <f t="shared" si="0"/>
        <v>0.59052428505622778</v>
      </c>
    </row>
    <row r="27" spans="1:7" s="6" customFormat="1" ht="15" customHeight="1" x14ac:dyDescent="0.25">
      <c r="A27" s="3" t="s">
        <v>4</v>
      </c>
      <c r="B27" s="30" t="s">
        <v>5</v>
      </c>
      <c r="C27" s="30"/>
      <c r="D27" s="31">
        <v>756734</v>
      </c>
      <c r="E27" s="31"/>
      <c r="F27" s="13">
        <v>502580.87</v>
      </c>
      <c r="G27" s="12">
        <f t="shared" si="0"/>
        <v>0.66414469285112077</v>
      </c>
    </row>
    <row r="28" spans="1:7" s="6" customFormat="1" ht="15" customHeight="1" x14ac:dyDescent="0.25">
      <c r="A28" s="3" t="s">
        <v>6</v>
      </c>
      <c r="B28" s="30" t="s">
        <v>7</v>
      </c>
      <c r="C28" s="30"/>
      <c r="D28" s="31">
        <v>260220</v>
      </c>
      <c r="E28" s="31"/>
      <c r="F28" s="13">
        <v>115015.87</v>
      </c>
      <c r="G28" s="12">
        <f t="shared" si="0"/>
        <v>0.4419947352240412</v>
      </c>
    </row>
    <row r="29" spans="1:7" s="6" customFormat="1" ht="15" customHeight="1" x14ac:dyDescent="0.25">
      <c r="A29" s="3" t="s">
        <v>8</v>
      </c>
      <c r="B29" s="30" t="s">
        <v>9</v>
      </c>
      <c r="C29" s="30"/>
      <c r="D29" s="31">
        <v>9000</v>
      </c>
      <c r="E29" s="31"/>
      <c r="F29" s="13">
        <v>3703.46</v>
      </c>
      <c r="G29" s="12">
        <f t="shared" si="0"/>
        <v>0.41149555555555556</v>
      </c>
    </row>
    <row r="30" spans="1:7" s="6" customFormat="1" ht="15" customHeight="1" x14ac:dyDescent="0.25">
      <c r="A30" s="3" t="s">
        <v>26</v>
      </c>
      <c r="B30" s="30" t="s">
        <v>27</v>
      </c>
      <c r="C30" s="30"/>
      <c r="D30" s="31">
        <v>2000</v>
      </c>
      <c r="E30" s="31"/>
      <c r="F30" s="13">
        <v>0</v>
      </c>
      <c r="G30" s="12">
        <f t="shared" si="0"/>
        <v>0</v>
      </c>
    </row>
    <row r="31" spans="1:7" s="6" customFormat="1" ht="15" customHeight="1" x14ac:dyDescent="0.25">
      <c r="A31" s="3" t="s">
        <v>28</v>
      </c>
      <c r="B31" s="30" t="s">
        <v>29</v>
      </c>
      <c r="C31" s="30"/>
      <c r="D31" s="31">
        <v>151270</v>
      </c>
      <c r="E31" s="31"/>
      <c r="F31" s="13">
        <v>96158.61</v>
      </c>
      <c r="G31" s="12">
        <f t="shared" si="0"/>
        <v>0.6356753487142196</v>
      </c>
    </row>
    <row r="32" spans="1:7" s="6" customFormat="1" ht="15" customHeight="1" x14ac:dyDescent="0.25">
      <c r="A32" s="3" t="s">
        <v>10</v>
      </c>
      <c r="B32" s="30" t="s">
        <v>11</v>
      </c>
      <c r="C32" s="30"/>
      <c r="D32" s="31">
        <v>57638</v>
      </c>
      <c r="E32" s="31"/>
      <c r="F32" s="13">
        <v>24105.9</v>
      </c>
      <c r="G32" s="12">
        <f t="shared" si="0"/>
        <v>0.41822929317464175</v>
      </c>
    </row>
    <row r="33" spans="1:7" s="6" customFormat="1" ht="15" customHeight="1" x14ac:dyDescent="0.25">
      <c r="A33" s="3" t="s">
        <v>12</v>
      </c>
      <c r="B33" s="30" t="s">
        <v>13</v>
      </c>
      <c r="C33" s="30"/>
      <c r="D33" s="31">
        <v>3000</v>
      </c>
      <c r="E33" s="31"/>
      <c r="F33" s="13">
        <v>0</v>
      </c>
      <c r="G33" s="12">
        <f t="shared" si="0"/>
        <v>0</v>
      </c>
    </row>
    <row r="34" spans="1:7" s="6" customFormat="1" ht="15" customHeight="1" x14ac:dyDescent="0.25">
      <c r="A34" s="3" t="s">
        <v>14</v>
      </c>
      <c r="B34" s="30" t="s">
        <v>15</v>
      </c>
      <c r="C34" s="30"/>
      <c r="D34" s="31">
        <v>3700</v>
      </c>
      <c r="E34" s="31"/>
      <c r="F34" s="13">
        <v>2377.92</v>
      </c>
      <c r="G34" s="12">
        <f t="shared" si="0"/>
        <v>0.64268108108108113</v>
      </c>
    </row>
    <row r="35" spans="1:7" s="6" customFormat="1" ht="15" customHeight="1" x14ac:dyDescent="0.25">
      <c r="A35" s="3" t="s">
        <v>16</v>
      </c>
      <c r="B35" s="30" t="s">
        <v>17</v>
      </c>
      <c r="C35" s="30"/>
      <c r="D35" s="31">
        <v>24000</v>
      </c>
      <c r="E35" s="31"/>
      <c r="F35" s="13">
        <v>14390.93</v>
      </c>
      <c r="G35" s="12">
        <f t="shared" si="0"/>
        <v>0.59962208333333333</v>
      </c>
    </row>
    <row r="36" spans="1:7" s="6" customFormat="1" ht="15" customHeight="1" x14ac:dyDescent="0.25">
      <c r="A36" s="3" t="s">
        <v>18</v>
      </c>
      <c r="B36" s="30" t="s">
        <v>19</v>
      </c>
      <c r="C36" s="30"/>
      <c r="D36" s="31">
        <v>152200</v>
      </c>
      <c r="E36" s="31"/>
      <c r="F36" s="13">
        <v>80070.38</v>
      </c>
      <c r="G36" s="12">
        <f t="shared" si="0"/>
        <v>0.52608659658344292</v>
      </c>
    </row>
    <row r="37" spans="1:7" s="6" customFormat="1" ht="15" customHeight="1" x14ac:dyDescent="0.25">
      <c r="A37" s="2" t="s">
        <v>24</v>
      </c>
      <c r="B37" s="34" t="s">
        <v>66</v>
      </c>
      <c r="C37" s="35"/>
      <c r="D37" s="36">
        <v>5389294</v>
      </c>
      <c r="E37" s="36"/>
      <c r="F37" s="11">
        <f>F38+F39+F40+F41+F42+F43+F44+F45+F46+F47</f>
        <v>3797207.2699999996</v>
      </c>
      <c r="G37" s="12">
        <f t="shared" si="0"/>
        <v>0.70458343337735885</v>
      </c>
    </row>
    <row r="38" spans="1:7" s="6" customFormat="1" ht="15" customHeight="1" x14ac:dyDescent="0.25">
      <c r="A38" s="3" t="s">
        <v>4</v>
      </c>
      <c r="B38" s="30" t="s">
        <v>5</v>
      </c>
      <c r="C38" s="30"/>
      <c r="D38" s="31">
        <v>2850780</v>
      </c>
      <c r="E38" s="31"/>
      <c r="F38" s="13">
        <v>2345765.2000000002</v>
      </c>
      <c r="G38" s="12">
        <f t="shared" si="0"/>
        <v>0.82285030763510347</v>
      </c>
    </row>
    <row r="39" spans="1:7" s="6" customFormat="1" ht="15" customHeight="1" x14ac:dyDescent="0.25">
      <c r="A39" s="3" t="s">
        <v>6</v>
      </c>
      <c r="B39" s="30" t="s">
        <v>7</v>
      </c>
      <c r="C39" s="30"/>
      <c r="D39" s="31">
        <v>952220</v>
      </c>
      <c r="E39" s="31"/>
      <c r="F39" s="13">
        <v>521346.66</v>
      </c>
      <c r="G39" s="12">
        <f t="shared" si="0"/>
        <v>0.54750652160215074</v>
      </c>
    </row>
    <row r="40" spans="1:7" s="6" customFormat="1" ht="15" customHeight="1" x14ac:dyDescent="0.25">
      <c r="A40" s="3" t="s">
        <v>8</v>
      </c>
      <c r="B40" s="30" t="s">
        <v>9</v>
      </c>
      <c r="C40" s="30"/>
      <c r="D40" s="31">
        <v>38000</v>
      </c>
      <c r="E40" s="31"/>
      <c r="F40" s="13">
        <v>20000</v>
      </c>
      <c r="G40" s="12">
        <f t="shared" si="0"/>
        <v>0.52631578947368418</v>
      </c>
    </row>
    <row r="41" spans="1:7" s="6" customFormat="1" ht="15" customHeight="1" x14ac:dyDescent="0.25">
      <c r="A41" s="3" t="s">
        <v>26</v>
      </c>
      <c r="B41" s="30" t="s">
        <v>27</v>
      </c>
      <c r="C41" s="30"/>
      <c r="D41" s="31">
        <v>2000</v>
      </c>
      <c r="E41" s="31"/>
      <c r="F41" s="13">
        <v>1999.67</v>
      </c>
      <c r="G41" s="12">
        <f t="shared" si="0"/>
        <v>0.99983500000000003</v>
      </c>
    </row>
    <row r="42" spans="1:7" s="6" customFormat="1" ht="15" customHeight="1" x14ac:dyDescent="0.25">
      <c r="A42" s="3" t="s">
        <v>28</v>
      </c>
      <c r="B42" s="30" t="s">
        <v>29</v>
      </c>
      <c r="C42" s="30"/>
      <c r="D42" s="31">
        <v>726110</v>
      </c>
      <c r="E42" s="31"/>
      <c r="F42" s="13">
        <v>407661.35</v>
      </c>
      <c r="G42" s="12">
        <f t="shared" si="0"/>
        <v>0.56143194557298481</v>
      </c>
    </row>
    <row r="43" spans="1:7" s="6" customFormat="1" ht="15" customHeight="1" x14ac:dyDescent="0.25">
      <c r="A43" s="3" t="s">
        <v>10</v>
      </c>
      <c r="B43" s="30" t="s">
        <v>11</v>
      </c>
      <c r="C43" s="30"/>
      <c r="D43" s="31">
        <v>103984</v>
      </c>
      <c r="E43" s="31"/>
      <c r="F43" s="13">
        <v>79599.070000000007</v>
      </c>
      <c r="G43" s="12">
        <f t="shared" si="0"/>
        <v>0.76549344129866137</v>
      </c>
    </row>
    <row r="44" spans="1:7" s="6" customFormat="1" ht="15" customHeight="1" x14ac:dyDescent="0.25">
      <c r="A44" s="3" t="s">
        <v>12</v>
      </c>
      <c r="B44" s="30" t="s">
        <v>13</v>
      </c>
      <c r="C44" s="30"/>
      <c r="D44" s="31">
        <v>5000</v>
      </c>
      <c r="E44" s="31"/>
      <c r="F44" s="13">
        <v>880</v>
      </c>
      <c r="G44" s="12">
        <f t="shared" si="0"/>
        <v>0.17599999999999999</v>
      </c>
    </row>
    <row r="45" spans="1:7" s="6" customFormat="1" ht="15" customHeight="1" x14ac:dyDescent="0.25">
      <c r="A45" s="3" t="s">
        <v>14</v>
      </c>
      <c r="B45" s="30" t="s">
        <v>15</v>
      </c>
      <c r="C45" s="30"/>
      <c r="D45" s="31">
        <v>39000</v>
      </c>
      <c r="E45" s="31"/>
      <c r="F45" s="13">
        <v>27592.3</v>
      </c>
      <c r="G45" s="12">
        <f t="shared" si="0"/>
        <v>0.7074948717948718</v>
      </c>
    </row>
    <row r="46" spans="1:7" s="6" customFormat="1" ht="15" customHeight="1" x14ac:dyDescent="0.25">
      <c r="A46" s="3" t="s">
        <v>16</v>
      </c>
      <c r="B46" s="30" t="s">
        <v>17</v>
      </c>
      <c r="C46" s="30"/>
      <c r="D46" s="31">
        <v>142200</v>
      </c>
      <c r="E46" s="31"/>
      <c r="F46" s="13">
        <v>107983.03</v>
      </c>
      <c r="G46" s="12">
        <f t="shared" si="0"/>
        <v>0.75937433192686354</v>
      </c>
    </row>
    <row r="47" spans="1:7" s="6" customFormat="1" ht="15" customHeight="1" x14ac:dyDescent="0.25">
      <c r="A47" s="3" t="s">
        <v>18</v>
      </c>
      <c r="B47" s="30" t="s">
        <v>19</v>
      </c>
      <c r="C47" s="30"/>
      <c r="D47" s="31">
        <v>530000</v>
      </c>
      <c r="E47" s="31"/>
      <c r="F47" s="13">
        <v>284379.99</v>
      </c>
      <c r="G47" s="12">
        <f t="shared" si="0"/>
        <v>0.53656601886792454</v>
      </c>
    </row>
    <row r="48" spans="1:7" s="6" customFormat="1" ht="15" customHeight="1" x14ac:dyDescent="0.25">
      <c r="A48" s="2" t="s">
        <v>24</v>
      </c>
      <c r="B48" s="34" t="s">
        <v>67</v>
      </c>
      <c r="C48" s="35"/>
      <c r="D48" s="36">
        <v>2813975</v>
      </c>
      <c r="E48" s="36"/>
      <c r="F48" s="11">
        <f>F49+F50+F51+F52+F53+F54+F55+F56+F57+F58</f>
        <v>2050126.6999999997</v>
      </c>
      <c r="G48" s="12">
        <f t="shared" si="0"/>
        <v>0.72855185280608381</v>
      </c>
    </row>
    <row r="49" spans="1:7" s="6" customFormat="1" ht="15" customHeight="1" x14ac:dyDescent="0.25">
      <c r="A49" s="3" t="s">
        <v>4</v>
      </c>
      <c r="B49" s="30" t="s">
        <v>5</v>
      </c>
      <c r="C49" s="30"/>
      <c r="D49" s="31">
        <v>1680496</v>
      </c>
      <c r="E49" s="31"/>
      <c r="F49" s="13">
        <v>1353976.01</v>
      </c>
      <c r="G49" s="12">
        <f t="shared" si="0"/>
        <v>0.80570022778989059</v>
      </c>
    </row>
    <row r="50" spans="1:7" s="6" customFormat="1" ht="15" customHeight="1" x14ac:dyDescent="0.25">
      <c r="A50" s="3" t="s">
        <v>6</v>
      </c>
      <c r="B50" s="30" t="s">
        <v>7</v>
      </c>
      <c r="C50" s="30"/>
      <c r="D50" s="31">
        <v>542590</v>
      </c>
      <c r="E50" s="31"/>
      <c r="F50" s="13">
        <v>300509.34999999998</v>
      </c>
      <c r="G50" s="12">
        <f t="shared" si="0"/>
        <v>0.55384240402513862</v>
      </c>
    </row>
    <row r="51" spans="1:7" s="6" customFormat="1" ht="15" customHeight="1" x14ac:dyDescent="0.25">
      <c r="A51" s="3" t="s">
        <v>8</v>
      </c>
      <c r="B51" s="30" t="s">
        <v>9</v>
      </c>
      <c r="C51" s="30"/>
      <c r="D51" s="31">
        <v>19000</v>
      </c>
      <c r="E51" s="31"/>
      <c r="F51" s="13">
        <v>5000</v>
      </c>
      <c r="G51" s="12">
        <f t="shared" si="0"/>
        <v>0.26315789473684209</v>
      </c>
    </row>
    <row r="52" spans="1:7" s="6" customFormat="1" ht="15" customHeight="1" x14ac:dyDescent="0.25">
      <c r="A52" s="3" t="s">
        <v>26</v>
      </c>
      <c r="B52" s="30" t="s">
        <v>27</v>
      </c>
      <c r="C52" s="30"/>
      <c r="D52" s="31">
        <v>2000</v>
      </c>
      <c r="E52" s="31"/>
      <c r="F52" s="13">
        <v>2000</v>
      </c>
      <c r="G52" s="12">
        <f t="shared" si="0"/>
        <v>1</v>
      </c>
    </row>
    <row r="53" spans="1:7" s="6" customFormat="1" ht="15" customHeight="1" x14ac:dyDescent="0.25">
      <c r="A53" s="3" t="s">
        <v>28</v>
      </c>
      <c r="B53" s="30" t="s">
        <v>29</v>
      </c>
      <c r="C53" s="30"/>
      <c r="D53" s="31">
        <v>317670</v>
      </c>
      <c r="E53" s="31"/>
      <c r="F53" s="13">
        <v>226659.01</v>
      </c>
      <c r="G53" s="12">
        <f t="shared" si="0"/>
        <v>0.7135046117039695</v>
      </c>
    </row>
    <row r="54" spans="1:7" s="6" customFormat="1" ht="15" customHeight="1" x14ac:dyDescent="0.25">
      <c r="A54" s="3" t="s">
        <v>10</v>
      </c>
      <c r="B54" s="30" t="s">
        <v>11</v>
      </c>
      <c r="C54" s="30"/>
      <c r="D54" s="31">
        <v>73919</v>
      </c>
      <c r="E54" s="31"/>
      <c r="F54" s="13">
        <v>45338.6</v>
      </c>
      <c r="G54" s="12">
        <f t="shared" si="0"/>
        <v>0.61335515902541971</v>
      </c>
    </row>
    <row r="55" spans="1:7" s="6" customFormat="1" ht="15" customHeight="1" x14ac:dyDescent="0.25">
      <c r="A55" s="3" t="s">
        <v>12</v>
      </c>
      <c r="B55" s="30" t="s">
        <v>13</v>
      </c>
      <c r="C55" s="30"/>
      <c r="D55" s="31">
        <v>3000</v>
      </c>
      <c r="E55" s="31"/>
      <c r="F55" s="13">
        <v>0</v>
      </c>
      <c r="G55" s="12">
        <f t="shared" si="0"/>
        <v>0</v>
      </c>
    </row>
    <row r="56" spans="1:7" s="6" customFormat="1" ht="15" customHeight="1" x14ac:dyDescent="0.25">
      <c r="A56" s="3" t="s">
        <v>14</v>
      </c>
      <c r="B56" s="30" t="s">
        <v>15</v>
      </c>
      <c r="C56" s="30"/>
      <c r="D56" s="31">
        <v>13400</v>
      </c>
      <c r="E56" s="31"/>
      <c r="F56" s="13">
        <v>8859.4599999999991</v>
      </c>
      <c r="G56" s="12">
        <f t="shared" si="0"/>
        <v>0.66115373134328348</v>
      </c>
    </row>
    <row r="57" spans="1:7" s="6" customFormat="1" ht="15" customHeight="1" x14ac:dyDescent="0.25">
      <c r="A57" s="3" t="s">
        <v>16</v>
      </c>
      <c r="B57" s="30" t="s">
        <v>17</v>
      </c>
      <c r="C57" s="30"/>
      <c r="D57" s="31">
        <v>27400</v>
      </c>
      <c r="E57" s="31"/>
      <c r="F57" s="13">
        <v>18717.89</v>
      </c>
      <c r="G57" s="12">
        <f t="shared" si="0"/>
        <v>0.68313467153284668</v>
      </c>
    </row>
    <row r="58" spans="1:7" s="6" customFormat="1" ht="15" customHeight="1" x14ac:dyDescent="0.25">
      <c r="A58" s="3" t="s">
        <v>18</v>
      </c>
      <c r="B58" s="30" t="s">
        <v>19</v>
      </c>
      <c r="C58" s="30"/>
      <c r="D58" s="31">
        <v>134500</v>
      </c>
      <c r="E58" s="31"/>
      <c r="F58" s="13">
        <v>89066.38</v>
      </c>
      <c r="G58" s="12">
        <f t="shared" si="0"/>
        <v>0.66220356877323427</v>
      </c>
    </row>
    <row r="59" spans="1:7" s="6" customFormat="1" ht="15" customHeight="1" x14ac:dyDescent="0.25">
      <c r="A59" s="2" t="s">
        <v>24</v>
      </c>
      <c r="B59" s="34" t="s">
        <v>68</v>
      </c>
      <c r="C59" s="35"/>
      <c r="D59" s="36">
        <v>2494377</v>
      </c>
      <c r="E59" s="36"/>
      <c r="F59" s="11">
        <f>F60+F61+F62+F63+F64+F65+F66+F67+F68+F69</f>
        <v>1756872.1199999999</v>
      </c>
      <c r="G59" s="12">
        <f t="shared" si="0"/>
        <v>0.70433303385975732</v>
      </c>
    </row>
    <row r="60" spans="1:7" s="6" customFormat="1" ht="15" customHeight="1" x14ac:dyDescent="0.25">
      <c r="A60" s="3" t="s">
        <v>4</v>
      </c>
      <c r="B60" s="30" t="s">
        <v>5</v>
      </c>
      <c r="C60" s="30"/>
      <c r="D60" s="31">
        <v>1248240</v>
      </c>
      <c r="E60" s="31"/>
      <c r="F60" s="13">
        <v>977171.75</v>
      </c>
      <c r="G60" s="12">
        <f t="shared" si="0"/>
        <v>0.78283963821060054</v>
      </c>
    </row>
    <row r="61" spans="1:7" s="6" customFormat="1" ht="15" customHeight="1" x14ac:dyDescent="0.25">
      <c r="A61" s="3" t="s">
        <v>6</v>
      </c>
      <c r="B61" s="30" t="s">
        <v>7</v>
      </c>
      <c r="C61" s="30"/>
      <c r="D61" s="31">
        <v>435000</v>
      </c>
      <c r="E61" s="31"/>
      <c r="F61" s="13">
        <v>230761.54</v>
      </c>
      <c r="G61" s="12">
        <f t="shared" si="0"/>
        <v>0.53048629885057474</v>
      </c>
    </row>
    <row r="62" spans="1:7" s="6" customFormat="1" ht="15" customHeight="1" x14ac:dyDescent="0.25">
      <c r="A62" s="3" t="s">
        <v>8</v>
      </c>
      <c r="B62" s="30" t="s">
        <v>9</v>
      </c>
      <c r="C62" s="30"/>
      <c r="D62" s="31">
        <v>17000</v>
      </c>
      <c r="E62" s="31"/>
      <c r="F62" s="13">
        <v>9380.89</v>
      </c>
      <c r="G62" s="12">
        <f t="shared" si="0"/>
        <v>0.55181705882352938</v>
      </c>
    </row>
    <row r="63" spans="1:7" s="6" customFormat="1" ht="15" customHeight="1" x14ac:dyDescent="0.25">
      <c r="A63" s="3" t="s">
        <v>26</v>
      </c>
      <c r="B63" s="30" t="s">
        <v>27</v>
      </c>
      <c r="C63" s="30"/>
      <c r="D63" s="31">
        <v>2000</v>
      </c>
      <c r="E63" s="31"/>
      <c r="F63" s="13">
        <v>1504.55</v>
      </c>
      <c r="G63" s="12">
        <f t="shared" si="0"/>
        <v>0.75227500000000003</v>
      </c>
    </row>
    <row r="64" spans="1:7" s="6" customFormat="1" ht="15" customHeight="1" x14ac:dyDescent="0.25">
      <c r="A64" s="3" t="s">
        <v>28</v>
      </c>
      <c r="B64" s="30" t="s">
        <v>29</v>
      </c>
      <c r="C64" s="30"/>
      <c r="D64" s="31">
        <v>302540</v>
      </c>
      <c r="E64" s="31"/>
      <c r="F64" s="13">
        <v>193214.95</v>
      </c>
      <c r="G64" s="12">
        <f t="shared" si="0"/>
        <v>0.63864265882197402</v>
      </c>
    </row>
    <row r="65" spans="1:7" s="6" customFormat="1" ht="15" customHeight="1" x14ac:dyDescent="0.25">
      <c r="A65" s="3" t="s">
        <v>10</v>
      </c>
      <c r="B65" s="30" t="s">
        <v>11</v>
      </c>
      <c r="C65" s="30"/>
      <c r="D65" s="31">
        <v>75197</v>
      </c>
      <c r="E65" s="31"/>
      <c r="F65" s="13">
        <v>53812.62</v>
      </c>
      <c r="G65" s="12">
        <f t="shared" si="0"/>
        <v>0.71562189980983293</v>
      </c>
    </row>
    <row r="66" spans="1:7" s="6" customFormat="1" ht="15" customHeight="1" x14ac:dyDescent="0.25">
      <c r="A66" s="3" t="s">
        <v>12</v>
      </c>
      <c r="B66" s="30" t="s">
        <v>13</v>
      </c>
      <c r="C66" s="30"/>
      <c r="D66" s="31">
        <v>3000</v>
      </c>
      <c r="E66" s="31"/>
      <c r="F66" s="13">
        <v>1278.02</v>
      </c>
      <c r="G66" s="12">
        <f t="shared" si="0"/>
        <v>0.42600666666666664</v>
      </c>
    </row>
    <row r="67" spans="1:7" s="6" customFormat="1" ht="15" customHeight="1" x14ac:dyDescent="0.25">
      <c r="A67" s="3" t="s">
        <v>14</v>
      </c>
      <c r="B67" s="30" t="s">
        <v>15</v>
      </c>
      <c r="C67" s="30"/>
      <c r="D67" s="31">
        <v>13600</v>
      </c>
      <c r="E67" s="31"/>
      <c r="F67" s="13">
        <v>7017.9</v>
      </c>
      <c r="G67" s="12">
        <f t="shared" si="0"/>
        <v>0.51602205882352936</v>
      </c>
    </row>
    <row r="68" spans="1:7" s="6" customFormat="1" ht="15" customHeight="1" x14ac:dyDescent="0.25">
      <c r="A68" s="3" t="s">
        <v>16</v>
      </c>
      <c r="B68" s="30" t="s">
        <v>17</v>
      </c>
      <c r="C68" s="30"/>
      <c r="D68" s="31">
        <v>107500</v>
      </c>
      <c r="E68" s="31"/>
      <c r="F68" s="13">
        <v>91903.39</v>
      </c>
      <c r="G68" s="12">
        <f t="shared" si="0"/>
        <v>0.85491525581395345</v>
      </c>
    </row>
    <row r="69" spans="1:7" s="6" customFormat="1" ht="15" customHeight="1" x14ac:dyDescent="0.25">
      <c r="A69" s="3" t="s">
        <v>18</v>
      </c>
      <c r="B69" s="30" t="s">
        <v>19</v>
      </c>
      <c r="C69" s="30"/>
      <c r="D69" s="31">
        <v>290300</v>
      </c>
      <c r="E69" s="31"/>
      <c r="F69" s="13">
        <v>190826.51</v>
      </c>
      <c r="G69" s="12">
        <f t="shared" ref="G69:G132" si="2">F69/D69</f>
        <v>0.65734243885635557</v>
      </c>
    </row>
    <row r="70" spans="1:7" s="6" customFormat="1" ht="15" customHeight="1" x14ac:dyDescent="0.25">
      <c r="A70" s="2" t="s">
        <v>24</v>
      </c>
      <c r="B70" s="34" t="s">
        <v>69</v>
      </c>
      <c r="C70" s="35"/>
      <c r="D70" s="36">
        <v>4331863</v>
      </c>
      <c r="E70" s="36"/>
      <c r="F70" s="11">
        <f>F71+F72+F73+F74+F75+F76+F77+F78+F79+F80</f>
        <v>2689801.2000000007</v>
      </c>
      <c r="G70" s="12">
        <f t="shared" si="2"/>
        <v>0.62093404154286524</v>
      </c>
    </row>
    <row r="71" spans="1:7" s="6" customFormat="1" ht="15" customHeight="1" x14ac:dyDescent="0.25">
      <c r="A71" s="3" t="s">
        <v>4</v>
      </c>
      <c r="B71" s="30" t="s">
        <v>5</v>
      </c>
      <c r="C71" s="30"/>
      <c r="D71" s="31">
        <v>2274650</v>
      </c>
      <c r="E71" s="31"/>
      <c r="F71" s="13">
        <v>1640885.24</v>
      </c>
      <c r="G71" s="12">
        <f t="shared" si="2"/>
        <v>0.72137921878091138</v>
      </c>
    </row>
    <row r="72" spans="1:7" s="6" customFormat="1" ht="15" customHeight="1" x14ac:dyDescent="0.25">
      <c r="A72" s="3" t="s">
        <v>6</v>
      </c>
      <c r="B72" s="30" t="s">
        <v>7</v>
      </c>
      <c r="C72" s="30"/>
      <c r="D72" s="31">
        <v>730284</v>
      </c>
      <c r="E72" s="31"/>
      <c r="F72" s="13">
        <v>358819.58</v>
      </c>
      <c r="G72" s="12">
        <f t="shared" si="2"/>
        <v>0.49134251880090485</v>
      </c>
    </row>
    <row r="73" spans="1:7" s="6" customFormat="1" ht="15" customHeight="1" x14ac:dyDescent="0.25">
      <c r="A73" s="3" t="s">
        <v>8</v>
      </c>
      <c r="B73" s="30" t="s">
        <v>9</v>
      </c>
      <c r="C73" s="30"/>
      <c r="D73" s="31">
        <v>31000</v>
      </c>
      <c r="E73" s="31"/>
      <c r="F73" s="13">
        <v>15753.53</v>
      </c>
      <c r="G73" s="12">
        <f t="shared" si="2"/>
        <v>0.50817838709677421</v>
      </c>
    </row>
    <row r="74" spans="1:7" s="6" customFormat="1" ht="15" customHeight="1" x14ac:dyDescent="0.25">
      <c r="A74" s="3" t="s">
        <v>26</v>
      </c>
      <c r="B74" s="30" t="s">
        <v>27</v>
      </c>
      <c r="C74" s="30"/>
      <c r="D74" s="31">
        <v>2000</v>
      </c>
      <c r="E74" s="31"/>
      <c r="F74" s="13">
        <v>0</v>
      </c>
      <c r="G74" s="12">
        <f t="shared" si="2"/>
        <v>0</v>
      </c>
    </row>
    <row r="75" spans="1:7" s="6" customFormat="1" ht="15" customHeight="1" x14ac:dyDescent="0.25">
      <c r="A75" s="3" t="s">
        <v>28</v>
      </c>
      <c r="B75" s="30" t="s">
        <v>29</v>
      </c>
      <c r="C75" s="30"/>
      <c r="D75" s="31">
        <v>453810</v>
      </c>
      <c r="E75" s="31"/>
      <c r="F75" s="13">
        <v>113111.45</v>
      </c>
      <c r="G75" s="12">
        <f t="shared" si="2"/>
        <v>0.24924847403098213</v>
      </c>
    </row>
    <row r="76" spans="1:7" s="6" customFormat="1" ht="15" customHeight="1" x14ac:dyDescent="0.25">
      <c r="A76" s="3" t="s">
        <v>10</v>
      </c>
      <c r="B76" s="30" t="s">
        <v>11</v>
      </c>
      <c r="C76" s="30"/>
      <c r="D76" s="31">
        <v>266529</v>
      </c>
      <c r="E76" s="31"/>
      <c r="F76" s="13">
        <v>202900.95</v>
      </c>
      <c r="G76" s="12">
        <f t="shared" si="2"/>
        <v>0.76127156894746917</v>
      </c>
    </row>
    <row r="77" spans="1:7" s="6" customFormat="1" ht="15" customHeight="1" x14ac:dyDescent="0.25">
      <c r="A77" s="3" t="s">
        <v>12</v>
      </c>
      <c r="B77" s="30" t="s">
        <v>13</v>
      </c>
      <c r="C77" s="30"/>
      <c r="D77" s="31">
        <v>5000</v>
      </c>
      <c r="E77" s="31"/>
      <c r="F77" s="13">
        <v>0</v>
      </c>
      <c r="G77" s="12">
        <f t="shared" si="2"/>
        <v>0</v>
      </c>
    </row>
    <row r="78" spans="1:7" s="6" customFormat="1" ht="15" customHeight="1" x14ac:dyDescent="0.25">
      <c r="A78" s="3" t="s">
        <v>14</v>
      </c>
      <c r="B78" s="30" t="s">
        <v>15</v>
      </c>
      <c r="C78" s="30"/>
      <c r="D78" s="31">
        <v>45590</v>
      </c>
      <c r="E78" s="31"/>
      <c r="F78" s="13">
        <v>26669.56</v>
      </c>
      <c r="G78" s="12">
        <f t="shared" si="2"/>
        <v>0.58498705856547495</v>
      </c>
    </row>
    <row r="79" spans="1:7" s="6" customFormat="1" ht="15" customHeight="1" x14ac:dyDescent="0.25">
      <c r="A79" s="3" t="s">
        <v>16</v>
      </c>
      <c r="B79" s="30" t="s">
        <v>17</v>
      </c>
      <c r="C79" s="30"/>
      <c r="D79" s="31">
        <v>103000</v>
      </c>
      <c r="E79" s="31"/>
      <c r="F79" s="13">
        <v>64668.6</v>
      </c>
      <c r="G79" s="12">
        <f t="shared" si="2"/>
        <v>0.62785048543689315</v>
      </c>
    </row>
    <row r="80" spans="1:7" s="6" customFormat="1" ht="15" customHeight="1" x14ac:dyDescent="0.25">
      <c r="A80" s="3" t="s">
        <v>18</v>
      </c>
      <c r="B80" s="30" t="s">
        <v>19</v>
      </c>
      <c r="C80" s="30"/>
      <c r="D80" s="31">
        <v>420000</v>
      </c>
      <c r="E80" s="31"/>
      <c r="F80" s="13">
        <v>266992.28999999998</v>
      </c>
      <c r="G80" s="12">
        <f t="shared" si="2"/>
        <v>0.63569592857142854</v>
      </c>
    </row>
    <row r="81" spans="1:7" s="6" customFormat="1" ht="15" customHeight="1" x14ac:dyDescent="0.25">
      <c r="A81" s="2" t="s">
        <v>24</v>
      </c>
      <c r="B81" s="34" t="s">
        <v>70</v>
      </c>
      <c r="C81" s="35"/>
      <c r="D81" s="36">
        <v>4918235</v>
      </c>
      <c r="E81" s="36"/>
      <c r="F81" s="11">
        <f>F82+F83+F84+F85+F86+F87+F88+F89+F90+F91</f>
        <v>3211430.86</v>
      </c>
      <c r="G81" s="12">
        <f t="shared" si="2"/>
        <v>0.65296409382634213</v>
      </c>
    </row>
    <row r="82" spans="1:7" s="6" customFormat="1" ht="15" customHeight="1" x14ac:dyDescent="0.25">
      <c r="A82" s="3" t="s">
        <v>4</v>
      </c>
      <c r="B82" s="30" t="s">
        <v>5</v>
      </c>
      <c r="C82" s="30"/>
      <c r="D82" s="31">
        <v>2813191</v>
      </c>
      <c r="E82" s="31"/>
      <c r="F82" s="13">
        <v>1941928.38</v>
      </c>
      <c r="G82" s="12">
        <f t="shared" si="2"/>
        <v>0.69029382647676607</v>
      </c>
    </row>
    <row r="83" spans="1:7" s="6" customFormat="1" ht="15" customHeight="1" x14ac:dyDescent="0.25">
      <c r="A83" s="3" t="s">
        <v>6</v>
      </c>
      <c r="B83" s="30" t="s">
        <v>7</v>
      </c>
      <c r="C83" s="30"/>
      <c r="D83" s="31">
        <v>915217</v>
      </c>
      <c r="E83" s="31"/>
      <c r="F83" s="13">
        <v>439374.95</v>
      </c>
      <c r="G83" s="12">
        <f t="shared" si="2"/>
        <v>0.48007734777653827</v>
      </c>
    </row>
    <row r="84" spans="1:7" s="6" customFormat="1" ht="15" customHeight="1" x14ac:dyDescent="0.25">
      <c r="A84" s="3" t="s">
        <v>8</v>
      </c>
      <c r="B84" s="30" t="s">
        <v>9</v>
      </c>
      <c r="C84" s="30"/>
      <c r="D84" s="31">
        <v>33000</v>
      </c>
      <c r="E84" s="31"/>
      <c r="F84" s="13">
        <v>1680</v>
      </c>
      <c r="G84" s="12">
        <f t="shared" si="2"/>
        <v>5.0909090909090911E-2</v>
      </c>
    </row>
    <row r="85" spans="1:7" s="6" customFormat="1" ht="15" customHeight="1" x14ac:dyDescent="0.25">
      <c r="A85" s="3" t="s">
        <v>26</v>
      </c>
      <c r="B85" s="30" t="s">
        <v>27</v>
      </c>
      <c r="C85" s="30"/>
      <c r="D85" s="31">
        <v>2000</v>
      </c>
      <c r="E85" s="31"/>
      <c r="F85" s="13">
        <v>2000</v>
      </c>
      <c r="G85" s="12">
        <f t="shared" si="2"/>
        <v>1</v>
      </c>
    </row>
    <row r="86" spans="1:7" s="6" customFormat="1" ht="15" customHeight="1" x14ac:dyDescent="0.25">
      <c r="A86" s="3" t="s">
        <v>28</v>
      </c>
      <c r="B86" s="30" t="s">
        <v>29</v>
      </c>
      <c r="C86" s="30"/>
      <c r="D86" s="31">
        <v>514320</v>
      </c>
      <c r="E86" s="31"/>
      <c r="F86" s="13">
        <v>357133.22</v>
      </c>
      <c r="G86" s="12">
        <f t="shared" si="2"/>
        <v>0.69437941359464916</v>
      </c>
    </row>
    <row r="87" spans="1:7" s="6" customFormat="1" ht="15" customHeight="1" x14ac:dyDescent="0.25">
      <c r="A87" s="3" t="s">
        <v>10</v>
      </c>
      <c r="B87" s="30" t="s">
        <v>11</v>
      </c>
      <c r="C87" s="30"/>
      <c r="D87" s="31">
        <v>93907</v>
      </c>
      <c r="E87" s="31"/>
      <c r="F87" s="13">
        <v>43796.4</v>
      </c>
      <c r="G87" s="12">
        <f t="shared" si="2"/>
        <v>0.46638056800877464</v>
      </c>
    </row>
    <row r="88" spans="1:7" s="6" customFormat="1" ht="15" customHeight="1" x14ac:dyDescent="0.25">
      <c r="A88" s="3" t="s">
        <v>12</v>
      </c>
      <c r="B88" s="30" t="s">
        <v>13</v>
      </c>
      <c r="C88" s="30"/>
      <c r="D88" s="31">
        <v>5000</v>
      </c>
      <c r="E88" s="31"/>
      <c r="F88" s="13">
        <v>0</v>
      </c>
      <c r="G88" s="12">
        <f t="shared" si="2"/>
        <v>0</v>
      </c>
    </row>
    <row r="89" spans="1:7" s="6" customFormat="1" ht="15" customHeight="1" x14ac:dyDescent="0.25">
      <c r="A89" s="3" t="s">
        <v>14</v>
      </c>
      <c r="B89" s="30" t="s">
        <v>15</v>
      </c>
      <c r="C89" s="30"/>
      <c r="D89" s="31">
        <v>25000</v>
      </c>
      <c r="E89" s="31"/>
      <c r="F89" s="13">
        <v>14908.06</v>
      </c>
      <c r="G89" s="12">
        <f t="shared" si="2"/>
        <v>0.59632240000000003</v>
      </c>
    </row>
    <row r="90" spans="1:7" s="6" customFormat="1" ht="15" customHeight="1" x14ac:dyDescent="0.25">
      <c r="A90" s="3" t="s">
        <v>16</v>
      </c>
      <c r="B90" s="30" t="s">
        <v>17</v>
      </c>
      <c r="C90" s="30"/>
      <c r="D90" s="31">
        <v>148000</v>
      </c>
      <c r="E90" s="31"/>
      <c r="F90" s="13">
        <v>104329.62</v>
      </c>
      <c r="G90" s="12">
        <f t="shared" si="2"/>
        <v>0.70492986486486486</v>
      </c>
    </row>
    <row r="91" spans="1:7" s="6" customFormat="1" ht="15" customHeight="1" x14ac:dyDescent="0.25">
      <c r="A91" s="3" t="s">
        <v>18</v>
      </c>
      <c r="B91" s="30" t="s">
        <v>19</v>
      </c>
      <c r="C91" s="30"/>
      <c r="D91" s="31">
        <v>368600</v>
      </c>
      <c r="E91" s="31"/>
      <c r="F91" s="13">
        <v>306280.23</v>
      </c>
      <c r="G91" s="12">
        <f t="shared" si="2"/>
        <v>0.83092845903418333</v>
      </c>
    </row>
    <row r="92" spans="1:7" s="6" customFormat="1" ht="15" customHeight="1" x14ac:dyDescent="0.25">
      <c r="A92" s="2" t="s">
        <v>24</v>
      </c>
      <c r="B92" s="34" t="s">
        <v>71</v>
      </c>
      <c r="C92" s="35"/>
      <c r="D92" s="36">
        <v>3122305</v>
      </c>
      <c r="E92" s="36"/>
      <c r="F92" s="11">
        <f>F93+F94+F95+F96+F97+F98+F99+F100+F101+F102</f>
        <v>1662683.7100000002</v>
      </c>
      <c r="G92" s="12">
        <f t="shared" si="2"/>
        <v>0.5325180307497186</v>
      </c>
    </row>
    <row r="93" spans="1:7" s="6" customFormat="1" ht="15" customHeight="1" x14ac:dyDescent="0.25">
      <c r="A93" s="3" t="s">
        <v>4</v>
      </c>
      <c r="B93" s="30" t="s">
        <v>5</v>
      </c>
      <c r="C93" s="30"/>
      <c r="D93" s="31">
        <v>1626538</v>
      </c>
      <c r="E93" s="31"/>
      <c r="F93" s="13">
        <v>955595.98</v>
      </c>
      <c r="G93" s="12">
        <f t="shared" si="2"/>
        <v>0.58750301560738205</v>
      </c>
    </row>
    <row r="94" spans="1:7" s="6" customFormat="1" ht="15" customHeight="1" x14ac:dyDescent="0.25">
      <c r="A94" s="3" t="s">
        <v>6</v>
      </c>
      <c r="B94" s="30" t="s">
        <v>7</v>
      </c>
      <c r="C94" s="30"/>
      <c r="D94" s="31">
        <v>531930</v>
      </c>
      <c r="E94" s="31"/>
      <c r="F94" s="13">
        <v>212963.57</v>
      </c>
      <c r="G94" s="12">
        <f t="shared" si="2"/>
        <v>0.40036014137198506</v>
      </c>
    </row>
    <row r="95" spans="1:7" s="6" customFormat="1" ht="15" customHeight="1" x14ac:dyDescent="0.25">
      <c r="A95" s="3" t="s">
        <v>8</v>
      </c>
      <c r="B95" s="30" t="s">
        <v>9</v>
      </c>
      <c r="C95" s="30"/>
      <c r="D95" s="31">
        <v>168000</v>
      </c>
      <c r="E95" s="31"/>
      <c r="F95" s="13">
        <v>9486</v>
      </c>
      <c r="G95" s="12">
        <f t="shared" si="2"/>
        <v>5.6464285714285717E-2</v>
      </c>
    </row>
    <row r="96" spans="1:7" s="6" customFormat="1" ht="15" customHeight="1" x14ac:dyDescent="0.25">
      <c r="A96" s="3" t="s">
        <v>26</v>
      </c>
      <c r="B96" s="30" t="s">
        <v>27</v>
      </c>
      <c r="C96" s="30"/>
      <c r="D96" s="31">
        <v>2000</v>
      </c>
      <c r="E96" s="31"/>
      <c r="F96" s="13">
        <v>1998.92</v>
      </c>
      <c r="G96" s="12">
        <f t="shared" si="2"/>
        <v>0.99946000000000002</v>
      </c>
    </row>
    <row r="97" spans="1:7" s="6" customFormat="1" ht="15" customHeight="1" x14ac:dyDescent="0.25">
      <c r="A97" s="3" t="s">
        <v>28</v>
      </c>
      <c r="B97" s="30" t="s">
        <v>29</v>
      </c>
      <c r="C97" s="30"/>
      <c r="D97" s="31">
        <v>332800</v>
      </c>
      <c r="E97" s="31"/>
      <c r="F97" s="13">
        <v>200773.99</v>
      </c>
      <c r="G97" s="12">
        <f t="shared" si="2"/>
        <v>0.60328722956730763</v>
      </c>
    </row>
    <row r="98" spans="1:7" s="6" customFormat="1" ht="15" customHeight="1" x14ac:dyDescent="0.25">
      <c r="A98" s="3" t="s">
        <v>10</v>
      </c>
      <c r="B98" s="30" t="s">
        <v>11</v>
      </c>
      <c r="C98" s="30"/>
      <c r="D98" s="31">
        <v>69937</v>
      </c>
      <c r="E98" s="31"/>
      <c r="F98" s="13">
        <v>29110.35</v>
      </c>
      <c r="G98" s="12">
        <f t="shared" si="2"/>
        <v>0.41623675593748655</v>
      </c>
    </row>
    <row r="99" spans="1:7" s="6" customFormat="1" ht="15" customHeight="1" x14ac:dyDescent="0.25">
      <c r="A99" s="3" t="s">
        <v>12</v>
      </c>
      <c r="B99" s="30" t="s">
        <v>13</v>
      </c>
      <c r="C99" s="30"/>
      <c r="D99" s="31">
        <v>3000</v>
      </c>
      <c r="E99" s="31"/>
      <c r="F99" s="13">
        <v>0</v>
      </c>
      <c r="G99" s="12">
        <f t="shared" si="2"/>
        <v>0</v>
      </c>
    </row>
    <row r="100" spans="1:7" s="6" customFormat="1" ht="15" customHeight="1" x14ac:dyDescent="0.25">
      <c r="A100" s="3" t="s">
        <v>14</v>
      </c>
      <c r="B100" s="30" t="s">
        <v>15</v>
      </c>
      <c r="C100" s="30"/>
      <c r="D100" s="31">
        <v>12400</v>
      </c>
      <c r="E100" s="31"/>
      <c r="F100" s="13">
        <v>5487.35</v>
      </c>
      <c r="G100" s="12">
        <f t="shared" si="2"/>
        <v>0.44252822580645162</v>
      </c>
    </row>
    <row r="101" spans="1:7" s="6" customFormat="1" ht="15" customHeight="1" x14ac:dyDescent="0.25">
      <c r="A101" s="3" t="s">
        <v>16</v>
      </c>
      <c r="B101" s="30" t="s">
        <v>17</v>
      </c>
      <c r="C101" s="30"/>
      <c r="D101" s="31">
        <v>137400</v>
      </c>
      <c r="E101" s="31"/>
      <c r="F101" s="13">
        <v>73517.52</v>
      </c>
      <c r="G101" s="12">
        <f t="shared" si="2"/>
        <v>0.53506200873362453</v>
      </c>
    </row>
    <row r="102" spans="1:7" s="6" customFormat="1" ht="15" customHeight="1" x14ac:dyDescent="0.25">
      <c r="A102" s="3" t="s">
        <v>18</v>
      </c>
      <c r="B102" s="30" t="s">
        <v>19</v>
      </c>
      <c r="C102" s="30"/>
      <c r="D102" s="31">
        <v>238300</v>
      </c>
      <c r="E102" s="31"/>
      <c r="F102" s="13">
        <v>173750.03</v>
      </c>
      <c r="G102" s="12">
        <f t="shared" si="2"/>
        <v>0.72912308015107008</v>
      </c>
    </row>
    <row r="103" spans="1:7" ht="15" customHeight="1" x14ac:dyDescent="0.25">
      <c r="A103" s="2" t="s">
        <v>30</v>
      </c>
      <c r="B103" s="28" t="s">
        <v>31</v>
      </c>
      <c r="C103" s="28"/>
      <c r="D103" s="29">
        <v>1347000</v>
      </c>
      <c r="E103" s="29"/>
      <c r="F103" s="11">
        <f>F104</f>
        <v>1015600</v>
      </c>
      <c r="G103" s="12">
        <f t="shared" si="2"/>
        <v>0.75397178916109875</v>
      </c>
    </row>
    <row r="104" spans="1:7" ht="15" customHeight="1" x14ac:dyDescent="0.25">
      <c r="A104" s="3" t="s">
        <v>20</v>
      </c>
      <c r="B104" s="30" t="s">
        <v>21</v>
      </c>
      <c r="C104" s="30"/>
      <c r="D104" s="31">
        <v>1347000</v>
      </c>
      <c r="E104" s="31"/>
      <c r="F104" s="13">
        <v>1015600</v>
      </c>
      <c r="G104" s="12">
        <f t="shared" si="2"/>
        <v>0.75397178916109875</v>
      </c>
    </row>
    <row r="105" spans="1:7" ht="15" customHeight="1" x14ac:dyDescent="0.25">
      <c r="A105" s="2" t="s">
        <v>32</v>
      </c>
      <c r="B105" s="28" t="s">
        <v>33</v>
      </c>
      <c r="C105" s="28"/>
      <c r="D105" s="29">
        <v>50000</v>
      </c>
      <c r="E105" s="29"/>
      <c r="F105" s="11">
        <f>F106</f>
        <v>20000</v>
      </c>
      <c r="G105" s="12">
        <f t="shared" si="2"/>
        <v>0.4</v>
      </c>
    </row>
    <row r="106" spans="1:7" ht="15" customHeight="1" x14ac:dyDescent="0.25">
      <c r="A106" s="3" t="s">
        <v>10</v>
      </c>
      <c r="B106" s="30" t="s">
        <v>11</v>
      </c>
      <c r="C106" s="30"/>
      <c r="D106" s="31">
        <v>50000</v>
      </c>
      <c r="E106" s="31"/>
      <c r="F106" s="13">
        <v>20000</v>
      </c>
      <c r="G106" s="12">
        <f t="shared" si="2"/>
        <v>0.4</v>
      </c>
    </row>
    <row r="107" spans="1:7" ht="15" customHeight="1" x14ac:dyDescent="0.25">
      <c r="A107" s="4" t="s">
        <v>34</v>
      </c>
      <c r="B107" s="28" t="s">
        <v>35</v>
      </c>
      <c r="C107" s="28"/>
      <c r="D107" s="29">
        <v>6016920</v>
      </c>
      <c r="E107" s="29"/>
      <c r="F107" s="11">
        <f>F108</f>
        <v>5762996.6399999997</v>
      </c>
      <c r="G107" s="12">
        <f t="shared" si="2"/>
        <v>0.95779844837558081</v>
      </c>
    </row>
    <row r="108" spans="1:7" ht="26.25" customHeight="1" x14ac:dyDescent="0.25">
      <c r="A108" s="3" t="s">
        <v>36</v>
      </c>
      <c r="B108" s="30" t="s">
        <v>37</v>
      </c>
      <c r="C108" s="30"/>
      <c r="D108" s="31">
        <v>6016920</v>
      </c>
      <c r="E108" s="31"/>
      <c r="F108" s="13">
        <f>9920+4819900+933176.64</f>
        <v>5762996.6399999997</v>
      </c>
      <c r="G108" s="12">
        <f t="shared" si="2"/>
        <v>0.95779844837558081</v>
      </c>
    </row>
    <row r="109" spans="1:7" ht="15" customHeight="1" x14ac:dyDescent="0.25">
      <c r="A109" s="4" t="s">
        <v>38</v>
      </c>
      <c r="B109" s="28" t="s">
        <v>39</v>
      </c>
      <c r="C109" s="28"/>
      <c r="D109" s="29">
        <v>234242</v>
      </c>
      <c r="E109" s="29"/>
      <c r="F109" s="11">
        <f>F110</f>
        <v>196300</v>
      </c>
      <c r="G109" s="12">
        <f t="shared" si="2"/>
        <v>0.838022216340366</v>
      </c>
    </row>
    <row r="110" spans="1:7" ht="27" customHeight="1" x14ac:dyDescent="0.25">
      <c r="A110" s="3" t="s">
        <v>36</v>
      </c>
      <c r="B110" s="30" t="s">
        <v>37</v>
      </c>
      <c r="C110" s="30"/>
      <c r="D110" s="31">
        <v>234242</v>
      </c>
      <c r="E110" s="31"/>
      <c r="F110" s="13">
        <v>196300</v>
      </c>
      <c r="G110" s="12">
        <f t="shared" si="2"/>
        <v>0.838022216340366</v>
      </c>
    </row>
    <row r="111" spans="1:7" ht="15" customHeight="1" x14ac:dyDescent="0.25">
      <c r="A111" s="4" t="s">
        <v>40</v>
      </c>
      <c r="B111" s="28" t="s">
        <v>41</v>
      </c>
      <c r="C111" s="28"/>
      <c r="D111" s="29">
        <v>11062033</v>
      </c>
      <c r="E111" s="29"/>
      <c r="F111" s="11">
        <f>F112+F113</f>
        <v>6203118.4700000007</v>
      </c>
      <c r="G111" s="12">
        <f t="shared" si="2"/>
        <v>0.56075754519987431</v>
      </c>
    </row>
    <row r="112" spans="1:7" ht="15" customHeight="1" x14ac:dyDescent="0.25">
      <c r="A112" s="3" t="s">
        <v>16</v>
      </c>
      <c r="B112" s="30" t="s">
        <v>17</v>
      </c>
      <c r="C112" s="30"/>
      <c r="D112" s="31">
        <v>2552000</v>
      </c>
      <c r="E112" s="31"/>
      <c r="F112" s="13">
        <v>1473521.32</v>
      </c>
      <c r="G112" s="12">
        <f t="shared" si="2"/>
        <v>0.57739863636363642</v>
      </c>
    </row>
    <row r="113" spans="1:7" ht="24.75" customHeight="1" x14ac:dyDescent="0.25">
      <c r="A113" s="3" t="s">
        <v>36</v>
      </c>
      <c r="B113" s="30" t="s">
        <v>37</v>
      </c>
      <c r="C113" s="30"/>
      <c r="D113" s="31">
        <v>8510033</v>
      </c>
      <c r="E113" s="31"/>
      <c r="F113" s="13">
        <v>4729597.1500000004</v>
      </c>
      <c r="G113" s="12">
        <f t="shared" si="2"/>
        <v>0.55576719267716124</v>
      </c>
    </row>
    <row r="114" spans="1:7" ht="15" customHeight="1" x14ac:dyDescent="0.25">
      <c r="A114" s="4" t="s">
        <v>42</v>
      </c>
      <c r="B114" s="28" t="s">
        <v>43</v>
      </c>
      <c r="C114" s="28"/>
      <c r="D114" s="29">
        <v>1322600</v>
      </c>
      <c r="E114" s="29"/>
      <c r="F114" s="11">
        <f>F115+F116+F117+F118+F119+F120</f>
        <v>870395.28999999992</v>
      </c>
      <c r="G114" s="12">
        <f t="shared" si="2"/>
        <v>0.65809412520792376</v>
      </c>
    </row>
    <row r="115" spans="1:7" ht="15" customHeight="1" x14ac:dyDescent="0.25">
      <c r="A115" s="3" t="s">
        <v>4</v>
      </c>
      <c r="B115" s="30" t="s">
        <v>5</v>
      </c>
      <c r="C115" s="30"/>
      <c r="D115" s="31">
        <v>875324</v>
      </c>
      <c r="E115" s="31"/>
      <c r="F115" s="13">
        <v>628178.93000000005</v>
      </c>
      <c r="G115" s="12">
        <f t="shared" si="2"/>
        <v>0.7176530404741559</v>
      </c>
    </row>
    <row r="116" spans="1:7" ht="15" customHeight="1" x14ac:dyDescent="0.25">
      <c r="A116" s="3" t="s">
        <v>6</v>
      </c>
      <c r="B116" s="30" t="s">
        <v>7</v>
      </c>
      <c r="C116" s="30"/>
      <c r="D116" s="31">
        <v>257911</v>
      </c>
      <c r="E116" s="31"/>
      <c r="F116" s="13">
        <v>134182.46</v>
      </c>
      <c r="G116" s="12">
        <f t="shared" si="2"/>
        <v>0.52026652604968382</v>
      </c>
    </row>
    <row r="117" spans="1:7" ht="15" customHeight="1" x14ac:dyDescent="0.25">
      <c r="A117" s="3" t="s">
        <v>8</v>
      </c>
      <c r="B117" s="30" t="s">
        <v>9</v>
      </c>
      <c r="C117" s="30"/>
      <c r="D117" s="31">
        <v>2970</v>
      </c>
      <c r="E117" s="31"/>
      <c r="F117" s="13">
        <v>0</v>
      </c>
      <c r="G117" s="12">
        <f t="shared" si="2"/>
        <v>0</v>
      </c>
    </row>
    <row r="118" spans="1:7" ht="15" customHeight="1" x14ac:dyDescent="0.25">
      <c r="A118" s="3" t="s">
        <v>10</v>
      </c>
      <c r="B118" s="30" t="s">
        <v>11</v>
      </c>
      <c r="C118" s="30"/>
      <c r="D118" s="31">
        <v>5195</v>
      </c>
      <c r="E118" s="31"/>
      <c r="F118" s="13">
        <v>2315.8200000000002</v>
      </c>
      <c r="G118" s="12">
        <f t="shared" si="2"/>
        <v>0.44577863330125123</v>
      </c>
    </row>
    <row r="119" spans="1:7" ht="15" customHeight="1" x14ac:dyDescent="0.25">
      <c r="A119" s="3" t="s">
        <v>14</v>
      </c>
      <c r="B119" s="30" t="s">
        <v>15</v>
      </c>
      <c r="C119" s="30"/>
      <c r="D119" s="31">
        <v>3200</v>
      </c>
      <c r="E119" s="31"/>
      <c r="F119" s="13">
        <v>798.08</v>
      </c>
      <c r="G119" s="12">
        <f t="shared" si="2"/>
        <v>0.24940000000000001</v>
      </c>
    </row>
    <row r="120" spans="1:7" ht="14.25" customHeight="1" x14ac:dyDescent="0.25">
      <c r="A120" s="3" t="s">
        <v>44</v>
      </c>
      <c r="B120" s="30" t="s">
        <v>45</v>
      </c>
      <c r="C120" s="30"/>
      <c r="D120" s="31">
        <v>178000</v>
      </c>
      <c r="E120" s="31"/>
      <c r="F120" s="13">
        <v>104920</v>
      </c>
      <c r="G120" s="12">
        <f t="shared" si="2"/>
        <v>0.58943820224719101</v>
      </c>
    </row>
    <row r="121" spans="1:7" ht="15" customHeight="1" x14ac:dyDescent="0.25">
      <c r="A121" s="4" t="s">
        <v>46</v>
      </c>
      <c r="B121" s="28" t="s">
        <v>47</v>
      </c>
      <c r="C121" s="28"/>
      <c r="D121" s="29">
        <v>582837</v>
      </c>
      <c r="E121" s="29"/>
      <c r="F121" s="11">
        <f>F122+F123+F124</f>
        <v>338915</v>
      </c>
      <c r="G121" s="12">
        <f t="shared" si="2"/>
        <v>0.58149190940177098</v>
      </c>
    </row>
    <row r="122" spans="1:7" ht="15" customHeight="1" x14ac:dyDescent="0.25">
      <c r="A122" s="3" t="s">
        <v>8</v>
      </c>
      <c r="B122" s="30" t="s">
        <v>9</v>
      </c>
      <c r="C122" s="30"/>
      <c r="D122" s="31">
        <v>64837</v>
      </c>
      <c r="E122" s="31"/>
      <c r="F122" s="13">
        <v>42915</v>
      </c>
      <c r="G122" s="12">
        <f t="shared" si="2"/>
        <v>0.66189058716473614</v>
      </c>
    </row>
    <row r="123" spans="1:7" ht="15" customHeight="1" x14ac:dyDescent="0.25">
      <c r="A123" s="3" t="s">
        <v>10</v>
      </c>
      <c r="B123" s="30" t="s">
        <v>11</v>
      </c>
      <c r="C123" s="30"/>
      <c r="D123" s="31">
        <v>49000</v>
      </c>
      <c r="E123" s="31"/>
      <c r="F123" s="13">
        <v>1000</v>
      </c>
      <c r="G123" s="12">
        <f t="shared" si="2"/>
        <v>2.0408163265306121E-2</v>
      </c>
    </row>
    <row r="124" spans="1:7" ht="25.5" customHeight="1" x14ac:dyDescent="0.25">
      <c r="A124" s="3" t="s">
        <v>48</v>
      </c>
      <c r="B124" s="30" t="s">
        <v>49</v>
      </c>
      <c r="C124" s="30"/>
      <c r="D124" s="31">
        <v>469000</v>
      </c>
      <c r="E124" s="31"/>
      <c r="F124" s="13">
        <v>295000</v>
      </c>
      <c r="G124" s="12">
        <f t="shared" si="2"/>
        <v>0.62899786780383793</v>
      </c>
    </row>
    <row r="125" spans="1:7" ht="15" customHeight="1" x14ac:dyDescent="0.25">
      <c r="A125" s="4" t="s">
        <v>50</v>
      </c>
      <c r="B125" s="28" t="s">
        <v>51</v>
      </c>
      <c r="C125" s="28"/>
      <c r="D125" s="29">
        <v>540000</v>
      </c>
      <c r="E125" s="29"/>
      <c r="F125" s="11">
        <f>F126</f>
        <v>417916.31</v>
      </c>
      <c r="G125" s="12">
        <f t="shared" si="2"/>
        <v>0.77391909259259262</v>
      </c>
    </row>
    <row r="126" spans="1:7" ht="24.75" customHeight="1" x14ac:dyDescent="0.25">
      <c r="A126" s="3" t="s">
        <v>36</v>
      </c>
      <c r="B126" s="30" t="s">
        <v>37</v>
      </c>
      <c r="C126" s="30"/>
      <c r="D126" s="31">
        <v>540000</v>
      </c>
      <c r="E126" s="31"/>
      <c r="F126" s="13">
        <v>417916.31</v>
      </c>
      <c r="G126" s="12">
        <f t="shared" si="2"/>
        <v>0.77391909259259262</v>
      </c>
    </row>
    <row r="127" spans="1:7" ht="15" customHeight="1" x14ac:dyDescent="0.25">
      <c r="A127" s="4" t="s">
        <v>52</v>
      </c>
      <c r="B127" s="28" t="s">
        <v>53</v>
      </c>
      <c r="C127" s="28"/>
      <c r="D127" s="29">
        <v>332000</v>
      </c>
      <c r="E127" s="29"/>
      <c r="F127" s="11">
        <f>F128+F129+F130</f>
        <v>176923.1</v>
      </c>
      <c r="G127" s="12">
        <f t="shared" si="2"/>
        <v>0.53290090361445785</v>
      </c>
    </row>
    <row r="128" spans="1:7" ht="15" customHeight="1" x14ac:dyDescent="0.25">
      <c r="A128" s="3" t="s">
        <v>8</v>
      </c>
      <c r="B128" s="30" t="s">
        <v>9</v>
      </c>
      <c r="C128" s="30"/>
      <c r="D128" s="31">
        <v>250000</v>
      </c>
      <c r="E128" s="31"/>
      <c r="F128" s="13">
        <v>119923.1</v>
      </c>
      <c r="G128" s="12">
        <f t="shared" si="2"/>
        <v>0.47969240000000002</v>
      </c>
    </row>
    <row r="129" spans="1:7" ht="15" customHeight="1" x14ac:dyDescent="0.25">
      <c r="A129" s="3" t="s">
        <v>10</v>
      </c>
      <c r="B129" s="30" t="s">
        <v>11</v>
      </c>
      <c r="C129" s="30"/>
      <c r="D129" s="31">
        <v>10000</v>
      </c>
      <c r="E129" s="31"/>
      <c r="F129" s="13">
        <v>0</v>
      </c>
      <c r="G129" s="12">
        <f t="shared" si="2"/>
        <v>0</v>
      </c>
    </row>
    <row r="130" spans="1:7" ht="24.75" customHeight="1" x14ac:dyDescent="0.25">
      <c r="A130" s="3" t="s">
        <v>48</v>
      </c>
      <c r="B130" s="30" t="s">
        <v>49</v>
      </c>
      <c r="C130" s="30"/>
      <c r="D130" s="31">
        <v>72000</v>
      </c>
      <c r="E130" s="31"/>
      <c r="F130" s="13">
        <v>57000</v>
      </c>
      <c r="G130" s="12">
        <f t="shared" si="2"/>
        <v>0.79166666666666663</v>
      </c>
    </row>
    <row r="131" spans="1:7" ht="15" customHeight="1" x14ac:dyDescent="0.25">
      <c r="A131" s="4" t="s">
        <v>54</v>
      </c>
      <c r="B131" s="28" t="s">
        <v>33</v>
      </c>
      <c r="C131" s="28"/>
      <c r="D131" s="29">
        <v>678000</v>
      </c>
      <c r="E131" s="29"/>
      <c r="F131" s="11">
        <f>F132</f>
        <v>359273.71</v>
      </c>
      <c r="G131" s="12">
        <f t="shared" si="2"/>
        <v>0.5299022271386431</v>
      </c>
    </row>
    <row r="132" spans="1:7" ht="24" customHeight="1" x14ac:dyDescent="0.25">
      <c r="A132" s="3" t="s">
        <v>36</v>
      </c>
      <c r="B132" s="30" t="s">
        <v>37</v>
      </c>
      <c r="C132" s="30"/>
      <c r="D132" s="31">
        <v>678000</v>
      </c>
      <c r="E132" s="31"/>
      <c r="F132" s="13">
        <v>359273.71</v>
      </c>
      <c r="G132" s="12">
        <f t="shared" si="2"/>
        <v>0.5299022271386431</v>
      </c>
    </row>
    <row r="133" spans="1:7" ht="15" customHeight="1" x14ac:dyDescent="0.25">
      <c r="A133" s="4" t="s">
        <v>55</v>
      </c>
      <c r="B133" s="28" t="s">
        <v>33</v>
      </c>
      <c r="C133" s="28"/>
      <c r="D133" s="29">
        <v>1929900</v>
      </c>
      <c r="E133" s="29"/>
      <c r="F133" s="11">
        <f>F134+F135+F136+F137</f>
        <v>946834.39</v>
      </c>
      <c r="G133" s="12">
        <f t="shared" ref="G133:G138" si="3">F133/D133</f>
        <v>0.49061318721177266</v>
      </c>
    </row>
    <row r="134" spans="1:7" ht="15" customHeight="1" x14ac:dyDescent="0.25">
      <c r="A134" s="3" t="s">
        <v>8</v>
      </c>
      <c r="B134" s="30" t="s">
        <v>9</v>
      </c>
      <c r="C134" s="30"/>
      <c r="D134" s="31">
        <v>205000</v>
      </c>
      <c r="E134" s="31"/>
      <c r="F134" s="13">
        <v>90300</v>
      </c>
      <c r="G134" s="12">
        <f t="shared" si="3"/>
        <v>0.44048780487804878</v>
      </c>
    </row>
    <row r="135" spans="1:7" ht="15" customHeight="1" x14ac:dyDescent="0.25">
      <c r="A135" s="3" t="s">
        <v>10</v>
      </c>
      <c r="B135" s="30" t="s">
        <v>11</v>
      </c>
      <c r="C135" s="30"/>
      <c r="D135" s="31">
        <v>964900</v>
      </c>
      <c r="E135" s="31"/>
      <c r="F135" s="13">
        <v>492313.39</v>
      </c>
      <c r="G135" s="12">
        <f t="shared" si="3"/>
        <v>0.51022218882785786</v>
      </c>
    </row>
    <row r="136" spans="1:7" ht="24.75" customHeight="1" x14ac:dyDescent="0.25">
      <c r="A136" s="3" t="s">
        <v>48</v>
      </c>
      <c r="B136" s="30" t="s">
        <v>49</v>
      </c>
      <c r="C136" s="30"/>
      <c r="D136" s="31">
        <v>60000</v>
      </c>
      <c r="E136" s="31"/>
      <c r="F136" s="13">
        <v>60000</v>
      </c>
      <c r="G136" s="12">
        <f t="shared" si="3"/>
        <v>1</v>
      </c>
    </row>
    <row r="137" spans="1:7" ht="24" customHeight="1" x14ac:dyDescent="0.25">
      <c r="A137" s="3" t="s">
        <v>36</v>
      </c>
      <c r="B137" s="30" t="s">
        <v>37</v>
      </c>
      <c r="C137" s="30"/>
      <c r="D137" s="31">
        <v>700000</v>
      </c>
      <c r="E137" s="31"/>
      <c r="F137" s="13">
        <v>304221</v>
      </c>
      <c r="G137" s="12">
        <f t="shared" si="3"/>
        <v>0.43460142857142858</v>
      </c>
    </row>
    <row r="138" spans="1:7" ht="15" customHeight="1" x14ac:dyDescent="0.25">
      <c r="A138" s="5" t="s">
        <v>56</v>
      </c>
      <c r="B138" s="28" t="s">
        <v>57</v>
      </c>
      <c r="C138" s="28"/>
      <c r="D138" s="32">
        <v>56104043</v>
      </c>
      <c r="E138" s="32"/>
      <c r="F138" s="14">
        <f>F4+F15+F103+F105+F107+F109+F111+F114+F121+F125+F127+F131+F133</f>
        <v>38030310.890000008</v>
      </c>
      <c r="G138" s="12">
        <f t="shared" si="3"/>
        <v>0.67785330354890838</v>
      </c>
    </row>
    <row r="139" spans="1:7" ht="9.9499999999999993" customHeight="1" x14ac:dyDescent="0.25"/>
    <row r="140" spans="1:7" ht="6" customHeight="1" x14ac:dyDescent="0.25"/>
    <row r="141" spans="1:7" ht="17.100000000000001" customHeight="1" x14ac:dyDescent="0.25">
      <c r="A141" s="33" t="s">
        <v>72</v>
      </c>
      <c r="B141" s="33"/>
      <c r="C141" s="9"/>
      <c r="D141" s="33" t="s">
        <v>58</v>
      </c>
      <c r="E141" s="33"/>
      <c r="F141" s="33"/>
    </row>
    <row r="142" spans="1:7" ht="15.75" customHeight="1" x14ac:dyDescent="0.25">
      <c r="A142" s="33"/>
      <c r="B142" s="33"/>
      <c r="C142" s="9"/>
      <c r="D142" s="9"/>
      <c r="E142" s="9"/>
      <c r="F142" s="9"/>
    </row>
    <row r="170" spans="3:3" ht="8.1" customHeight="1" x14ac:dyDescent="0.25"/>
    <row r="171" spans="3:3" ht="12" customHeight="1" x14ac:dyDescent="0.25">
      <c r="C171" s="1" t="s">
        <v>59</v>
      </c>
    </row>
  </sheetData>
  <mergeCells count="276">
    <mergeCell ref="B94:C94"/>
    <mergeCell ref="D94:E94"/>
    <mergeCell ref="B93:C93"/>
    <mergeCell ref="D93:E93"/>
    <mergeCell ref="B99:C99"/>
    <mergeCell ref="D99:E99"/>
    <mergeCell ref="B86:C86"/>
    <mergeCell ref="D86:E86"/>
    <mergeCell ref="B90:C90"/>
    <mergeCell ref="D90:E90"/>
    <mergeCell ref="B87:C87"/>
    <mergeCell ref="D87:E87"/>
    <mergeCell ref="B88:C88"/>
    <mergeCell ref="D88:E88"/>
    <mergeCell ref="B89:C89"/>
    <mergeCell ref="D89:E89"/>
    <mergeCell ref="B102:C102"/>
    <mergeCell ref="D102:E102"/>
    <mergeCell ref="B97:C97"/>
    <mergeCell ref="D97:E97"/>
    <mergeCell ref="B98:C98"/>
    <mergeCell ref="D98:E98"/>
    <mergeCell ref="B80:C80"/>
    <mergeCell ref="D80:E80"/>
    <mergeCell ref="B82:C82"/>
    <mergeCell ref="D82:E82"/>
    <mergeCell ref="B100:C100"/>
    <mergeCell ref="D100:E100"/>
    <mergeCell ref="B92:C92"/>
    <mergeCell ref="D92:E92"/>
    <mergeCell ref="B95:C95"/>
    <mergeCell ref="D95:E95"/>
    <mergeCell ref="B101:C101"/>
    <mergeCell ref="D101:E101"/>
    <mergeCell ref="B85:C85"/>
    <mergeCell ref="D85:E85"/>
    <mergeCell ref="B91:C91"/>
    <mergeCell ref="D91:E91"/>
    <mergeCell ref="B96:C96"/>
    <mergeCell ref="D96:E96"/>
    <mergeCell ref="B78:C78"/>
    <mergeCell ref="D78:E78"/>
    <mergeCell ref="B79:C79"/>
    <mergeCell ref="D79:E79"/>
    <mergeCell ref="B76:C76"/>
    <mergeCell ref="D76:E76"/>
    <mergeCell ref="B84:C84"/>
    <mergeCell ref="D84:E84"/>
    <mergeCell ref="B77:C77"/>
    <mergeCell ref="D77:E77"/>
    <mergeCell ref="D81:E81"/>
    <mergeCell ref="B83:C83"/>
    <mergeCell ref="D83:E83"/>
    <mergeCell ref="B81:C81"/>
    <mergeCell ref="B68:C68"/>
    <mergeCell ref="D68:E68"/>
    <mergeCell ref="B60:C60"/>
    <mergeCell ref="D60:E60"/>
    <mergeCell ref="B61:C61"/>
    <mergeCell ref="D61:E61"/>
    <mergeCell ref="B62:C62"/>
    <mergeCell ref="D62:E62"/>
    <mergeCell ref="B63:C63"/>
    <mergeCell ref="D63:E63"/>
    <mergeCell ref="B64:C64"/>
    <mergeCell ref="D64:E64"/>
    <mergeCell ref="B55:C55"/>
    <mergeCell ref="D55:E55"/>
    <mergeCell ref="B57:C57"/>
    <mergeCell ref="D57:E57"/>
    <mergeCell ref="B67:C67"/>
    <mergeCell ref="D67:E67"/>
    <mergeCell ref="B48:C48"/>
    <mergeCell ref="D48:E48"/>
    <mergeCell ref="B50:C50"/>
    <mergeCell ref="D50:E50"/>
    <mergeCell ref="B51:C51"/>
    <mergeCell ref="D51:E51"/>
    <mergeCell ref="B54:C54"/>
    <mergeCell ref="D54:E54"/>
    <mergeCell ref="B59:C59"/>
    <mergeCell ref="D59:E59"/>
    <mergeCell ref="B58:C58"/>
    <mergeCell ref="D58:E58"/>
    <mergeCell ref="B131:C131"/>
    <mergeCell ref="D131:E131"/>
    <mergeCell ref="B132:C132"/>
    <mergeCell ref="D132:E132"/>
    <mergeCell ref="B38:C38"/>
    <mergeCell ref="D38:E38"/>
    <mergeCell ref="B65:C65"/>
    <mergeCell ref="D65:E65"/>
    <mergeCell ref="B66:C66"/>
    <mergeCell ref="D66:E66"/>
    <mergeCell ref="B43:C43"/>
    <mergeCell ref="D43:E43"/>
    <mergeCell ref="B56:C56"/>
    <mergeCell ref="D56:E56"/>
    <mergeCell ref="B75:C75"/>
    <mergeCell ref="D75:E75"/>
    <mergeCell ref="B72:C72"/>
    <mergeCell ref="D72:E72"/>
    <mergeCell ref="B69:C69"/>
    <mergeCell ref="D69:E69"/>
    <mergeCell ref="B70:C70"/>
    <mergeCell ref="D70:E70"/>
    <mergeCell ref="B73:C73"/>
    <mergeCell ref="D73:E73"/>
    <mergeCell ref="D37:E37"/>
    <mergeCell ref="B37:C37"/>
    <mergeCell ref="B39:C39"/>
    <mergeCell ref="D39:E39"/>
    <mergeCell ref="B40:C40"/>
    <mergeCell ref="D40:E40"/>
    <mergeCell ref="B42:C42"/>
    <mergeCell ref="D42:E42"/>
    <mergeCell ref="B53:C53"/>
    <mergeCell ref="D53:E53"/>
    <mergeCell ref="B47:C47"/>
    <mergeCell ref="D47:E47"/>
    <mergeCell ref="B49:C49"/>
    <mergeCell ref="D49:E49"/>
    <mergeCell ref="B52:C52"/>
    <mergeCell ref="D52:E52"/>
    <mergeCell ref="B41:C41"/>
    <mergeCell ref="D41:E41"/>
    <mergeCell ref="B44:C44"/>
    <mergeCell ref="D44:E44"/>
    <mergeCell ref="B45:C45"/>
    <mergeCell ref="D45:E45"/>
    <mergeCell ref="B46:C46"/>
    <mergeCell ref="D46:E46"/>
    <mergeCell ref="B135:C135"/>
    <mergeCell ref="D135:E135"/>
    <mergeCell ref="D141:F141"/>
    <mergeCell ref="A141:B142"/>
    <mergeCell ref="B137:C137"/>
    <mergeCell ref="D137:E137"/>
    <mergeCell ref="B138:C138"/>
    <mergeCell ref="D138:E138"/>
    <mergeCell ref="B136:C136"/>
    <mergeCell ref="D136:E136"/>
    <mergeCell ref="B71:C71"/>
    <mergeCell ref="D71:E71"/>
    <mergeCell ref="B74:C74"/>
    <mergeCell ref="D74:E74"/>
    <mergeCell ref="B128:C128"/>
    <mergeCell ref="D128:E128"/>
    <mergeCell ref="B130:C130"/>
    <mergeCell ref="D130:E130"/>
    <mergeCell ref="B134:C134"/>
    <mergeCell ref="D134:E134"/>
    <mergeCell ref="B129:C129"/>
    <mergeCell ref="D129:E129"/>
    <mergeCell ref="B133:C133"/>
    <mergeCell ref="D133:E133"/>
    <mergeCell ref="B127:C127"/>
    <mergeCell ref="D127:E127"/>
    <mergeCell ref="B122:C122"/>
    <mergeCell ref="D122:E122"/>
    <mergeCell ref="B123:C123"/>
    <mergeCell ref="D123:E123"/>
    <mergeCell ref="B124:C124"/>
    <mergeCell ref="D124:E124"/>
    <mergeCell ref="B125:C125"/>
    <mergeCell ref="D125:E125"/>
    <mergeCell ref="B126:C126"/>
    <mergeCell ref="D126:E126"/>
    <mergeCell ref="B121:C121"/>
    <mergeCell ref="D121:E121"/>
    <mergeCell ref="B114:C114"/>
    <mergeCell ref="D114:E114"/>
    <mergeCell ref="B119:C119"/>
    <mergeCell ref="D119:E119"/>
    <mergeCell ref="B118:C118"/>
    <mergeCell ref="D118:E118"/>
    <mergeCell ref="B120:C120"/>
    <mergeCell ref="D120:E120"/>
    <mergeCell ref="B117:C117"/>
    <mergeCell ref="D117:E117"/>
    <mergeCell ref="B115:C115"/>
    <mergeCell ref="D115:E115"/>
    <mergeCell ref="B116:C116"/>
    <mergeCell ref="D116:E116"/>
    <mergeCell ref="B113:C113"/>
    <mergeCell ref="D113:E113"/>
    <mergeCell ref="B111:C111"/>
    <mergeCell ref="D111:E111"/>
    <mergeCell ref="B112:C112"/>
    <mergeCell ref="D112:E112"/>
    <mergeCell ref="B103:C103"/>
    <mergeCell ref="D103:E103"/>
    <mergeCell ref="B104:C104"/>
    <mergeCell ref="D104:E104"/>
    <mergeCell ref="B109:C109"/>
    <mergeCell ref="D109:E109"/>
    <mergeCell ref="B105:C105"/>
    <mergeCell ref="D105:E105"/>
    <mergeCell ref="B110:C110"/>
    <mergeCell ref="D110:E110"/>
    <mergeCell ref="B106:C106"/>
    <mergeCell ref="D106:E106"/>
    <mergeCell ref="B107:C107"/>
    <mergeCell ref="D107:E107"/>
    <mergeCell ref="B108:C108"/>
    <mergeCell ref="D108:E108"/>
    <mergeCell ref="A1:F1"/>
    <mergeCell ref="A2:F2"/>
    <mergeCell ref="B8:C8"/>
    <mergeCell ref="D8:E8"/>
    <mergeCell ref="B5:C5"/>
    <mergeCell ref="D5:E5"/>
    <mergeCell ref="B3:C3"/>
    <mergeCell ref="D3:E3"/>
    <mergeCell ref="B4:C4"/>
    <mergeCell ref="D4:E4"/>
    <mergeCell ref="B6:C6"/>
    <mergeCell ref="D6:E6"/>
    <mergeCell ref="B7:C7"/>
    <mergeCell ref="D7:E7"/>
    <mergeCell ref="B13:C13"/>
    <mergeCell ref="D13:E13"/>
    <mergeCell ref="B17:C17"/>
    <mergeCell ref="D17:E17"/>
    <mergeCell ref="B9:C9"/>
    <mergeCell ref="D29:E29"/>
    <mergeCell ref="B30:C30"/>
    <mergeCell ref="B25:C25"/>
    <mergeCell ref="D25:E25"/>
    <mergeCell ref="D30:E30"/>
    <mergeCell ref="B27:C27"/>
    <mergeCell ref="D27:E27"/>
    <mergeCell ref="D26:E26"/>
    <mergeCell ref="B28:C28"/>
    <mergeCell ref="D28:E28"/>
    <mergeCell ref="D9:E9"/>
    <mergeCell ref="B10:C10"/>
    <mergeCell ref="D10:E10"/>
    <mergeCell ref="B35:C35"/>
    <mergeCell ref="D35:E35"/>
    <mergeCell ref="B21:C21"/>
    <mergeCell ref="D21:E21"/>
    <mergeCell ref="B16:C16"/>
    <mergeCell ref="B20:C20"/>
    <mergeCell ref="D20:E20"/>
    <mergeCell ref="B11:C11"/>
    <mergeCell ref="D11:E11"/>
    <mergeCell ref="B12:C12"/>
    <mergeCell ref="D12:E12"/>
    <mergeCell ref="B22:C22"/>
    <mergeCell ref="D22:E22"/>
    <mergeCell ref="B26:C26"/>
    <mergeCell ref="B23:C23"/>
    <mergeCell ref="D23:E23"/>
    <mergeCell ref="B24:C24"/>
    <mergeCell ref="D24:E24"/>
    <mergeCell ref="B29:C29"/>
    <mergeCell ref="B36:C36"/>
    <mergeCell ref="D36:E36"/>
    <mergeCell ref="B31:C31"/>
    <mergeCell ref="D31:E31"/>
    <mergeCell ref="B32:C32"/>
    <mergeCell ref="D32:E32"/>
    <mergeCell ref="B33:C33"/>
    <mergeCell ref="D33:E33"/>
    <mergeCell ref="B14:C14"/>
    <mergeCell ref="D14:E14"/>
    <mergeCell ref="B15:C15"/>
    <mergeCell ref="D15:E15"/>
    <mergeCell ref="D18:E18"/>
    <mergeCell ref="B19:C19"/>
    <mergeCell ref="D19:E19"/>
    <mergeCell ref="D16:E16"/>
    <mergeCell ref="B18:C18"/>
    <mergeCell ref="B34:C34"/>
    <mergeCell ref="D34:E34"/>
  </mergeCells>
  <phoneticPr fontId="14" type="noConversion"/>
  <pageMargins left="0.25" right="0.30694444444444446" top="0.25" bottom="0.25" header="0.3" footer="0.3"/>
  <pageSetup paperSize="9" fitToHeight="10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K167"/>
  <sheetViews>
    <sheetView showGridLines="0" view="pageBreakPreview" topLeftCell="A122" zoomScale="60" zoomScaleNormal="90" workbookViewId="0">
      <selection activeCell="B4" sqref="B4:C4"/>
    </sheetView>
  </sheetViews>
  <sheetFormatPr defaultRowHeight="15" x14ac:dyDescent="0.25"/>
  <cols>
    <col min="1" max="1" width="12" customWidth="1"/>
    <col min="2" max="2" width="25.85546875" customWidth="1"/>
    <col min="3" max="3" width="26.42578125" customWidth="1"/>
    <col min="4" max="4" width="7.42578125" customWidth="1"/>
    <col min="5" max="5" width="11.140625" customWidth="1"/>
    <col min="6" max="6" width="15.5703125" hidden="1" customWidth="1"/>
    <col min="7" max="7" width="12.28515625" style="9" hidden="1" customWidth="1"/>
    <col min="8" max="8" width="19.28515625" customWidth="1"/>
    <col min="9" max="9" width="33.42578125" customWidth="1"/>
  </cols>
  <sheetData>
    <row r="2" spans="1:11" s="8" customFormat="1" ht="26.25" customHeight="1" x14ac:dyDescent="0.3">
      <c r="A2" s="42" t="s">
        <v>96</v>
      </c>
      <c r="B2" s="42"/>
      <c r="C2" s="42"/>
      <c r="D2" s="42"/>
      <c r="E2" s="42"/>
      <c r="F2" s="42"/>
      <c r="G2" s="43"/>
      <c r="H2" s="43"/>
      <c r="I2" s="43"/>
    </row>
    <row r="3" spans="1:11" ht="21" customHeight="1" x14ac:dyDescent="0.25">
      <c r="A3" s="38"/>
      <c r="B3" s="38"/>
      <c r="C3" s="38"/>
      <c r="D3" s="38"/>
      <c r="E3" s="38"/>
      <c r="F3" s="38"/>
    </row>
    <row r="4" spans="1:11" ht="40.5" customHeight="1" x14ac:dyDescent="0.25">
      <c r="A4" s="7" t="s">
        <v>1</v>
      </c>
      <c r="B4" s="39" t="s">
        <v>61</v>
      </c>
      <c r="C4" s="40"/>
      <c r="D4" s="47" t="s">
        <v>94</v>
      </c>
      <c r="E4" s="48"/>
      <c r="F4" s="7" t="s">
        <v>63</v>
      </c>
      <c r="G4" s="7" t="s">
        <v>64</v>
      </c>
      <c r="H4" s="23" t="s">
        <v>93</v>
      </c>
      <c r="I4" s="23" t="s">
        <v>92</v>
      </c>
    </row>
    <row r="5" spans="1:11" s="6" customFormat="1" ht="15" customHeight="1" x14ac:dyDescent="0.25">
      <c r="A5" s="2" t="s">
        <v>2</v>
      </c>
      <c r="B5" s="28" t="s">
        <v>3</v>
      </c>
      <c r="C5" s="28"/>
      <c r="D5" s="29">
        <v>7518700</v>
      </c>
      <c r="E5" s="29"/>
      <c r="F5" s="11">
        <f>F6+F7+F8+F9+F10+F11+F12+F13+F14+F15</f>
        <v>0</v>
      </c>
      <c r="G5" s="12">
        <f t="shared" ref="G5:G36" si="0">F5/D5</f>
        <v>0</v>
      </c>
      <c r="H5" s="15">
        <f>H6+H7+H8+H9+H10+H11+H12+H13+H14+H15</f>
        <v>12500000</v>
      </c>
      <c r="I5" s="22" t="s">
        <v>73</v>
      </c>
    </row>
    <row r="6" spans="1:11" ht="15" customHeight="1" x14ac:dyDescent="0.25">
      <c r="A6" s="3" t="s">
        <v>4</v>
      </c>
      <c r="B6" s="30" t="s">
        <v>5</v>
      </c>
      <c r="C6" s="30"/>
      <c r="D6" s="31">
        <v>4541038</v>
      </c>
      <c r="E6" s="31"/>
      <c r="F6" s="13"/>
      <c r="G6" s="12">
        <f t="shared" si="0"/>
        <v>0</v>
      </c>
      <c r="H6" s="16">
        <v>8415850</v>
      </c>
      <c r="I6" s="22"/>
    </row>
    <row r="7" spans="1:11" ht="15" customHeight="1" x14ac:dyDescent="0.25">
      <c r="A7" s="3" t="s">
        <v>6</v>
      </c>
      <c r="B7" s="30" t="s">
        <v>7</v>
      </c>
      <c r="C7" s="30"/>
      <c r="D7" s="31">
        <v>1405962</v>
      </c>
      <c r="E7" s="31"/>
      <c r="F7" s="13"/>
      <c r="G7" s="12">
        <f t="shared" si="0"/>
        <v>0</v>
      </c>
      <c r="H7" s="16">
        <v>1851500</v>
      </c>
      <c r="I7" s="22"/>
    </row>
    <row r="8" spans="1:11" ht="15" customHeight="1" x14ac:dyDescent="0.25">
      <c r="A8" s="3" t="s">
        <v>8</v>
      </c>
      <c r="B8" s="30" t="s">
        <v>9</v>
      </c>
      <c r="C8" s="30"/>
      <c r="D8" s="31">
        <v>270000</v>
      </c>
      <c r="E8" s="31"/>
      <c r="F8" s="13"/>
      <c r="G8" s="12">
        <f t="shared" si="0"/>
        <v>0</v>
      </c>
      <c r="H8" s="16">
        <v>540000</v>
      </c>
      <c r="I8" s="22"/>
      <c r="K8" s="24"/>
    </row>
    <row r="9" spans="1:11" ht="15" customHeight="1" x14ac:dyDescent="0.25">
      <c r="A9" s="3" t="s">
        <v>10</v>
      </c>
      <c r="B9" s="30" t="s">
        <v>11</v>
      </c>
      <c r="C9" s="30"/>
      <c r="D9" s="31">
        <v>441700</v>
      </c>
      <c r="E9" s="31"/>
      <c r="F9" s="13"/>
      <c r="G9" s="12">
        <f t="shared" si="0"/>
        <v>0</v>
      </c>
      <c r="H9" s="16">
        <v>665650</v>
      </c>
      <c r="I9" s="22"/>
    </row>
    <row r="10" spans="1:11" ht="15" customHeight="1" x14ac:dyDescent="0.25">
      <c r="A10" s="3" t="s">
        <v>12</v>
      </c>
      <c r="B10" s="30" t="s">
        <v>13</v>
      </c>
      <c r="C10" s="30"/>
      <c r="D10" s="31">
        <v>2000</v>
      </c>
      <c r="E10" s="31"/>
      <c r="F10" s="13"/>
      <c r="G10" s="12">
        <f t="shared" si="0"/>
        <v>0</v>
      </c>
      <c r="H10" s="16">
        <v>10000</v>
      </c>
      <c r="I10" s="22"/>
    </row>
    <row r="11" spans="1:11" ht="15" customHeight="1" x14ac:dyDescent="0.25">
      <c r="A11" s="3" t="s">
        <v>14</v>
      </c>
      <c r="B11" s="30" t="s">
        <v>15</v>
      </c>
      <c r="C11" s="30"/>
      <c r="D11" s="31">
        <v>4500</v>
      </c>
      <c r="E11" s="31"/>
      <c r="F11" s="13"/>
      <c r="G11" s="12">
        <f t="shared" si="0"/>
        <v>0</v>
      </c>
      <c r="H11" s="16">
        <v>12000</v>
      </c>
      <c r="I11" s="22"/>
    </row>
    <row r="12" spans="1:11" ht="15" customHeight="1" x14ac:dyDescent="0.25">
      <c r="A12" s="3" t="s">
        <v>16</v>
      </c>
      <c r="B12" s="30" t="s">
        <v>17</v>
      </c>
      <c r="C12" s="30"/>
      <c r="D12" s="31">
        <v>400000</v>
      </c>
      <c r="E12" s="31"/>
      <c r="F12" s="13"/>
      <c r="G12" s="12">
        <f t="shared" si="0"/>
        <v>0</v>
      </c>
      <c r="H12" s="16">
        <v>450000</v>
      </c>
      <c r="I12" s="22"/>
    </row>
    <row r="13" spans="1:11" ht="15" customHeight="1" x14ac:dyDescent="0.25">
      <c r="A13" s="3" t="s">
        <v>18</v>
      </c>
      <c r="B13" s="30" t="s">
        <v>19</v>
      </c>
      <c r="C13" s="30"/>
      <c r="D13" s="31">
        <v>410000</v>
      </c>
      <c r="E13" s="31"/>
      <c r="F13" s="13"/>
      <c r="G13" s="12">
        <f t="shared" si="0"/>
        <v>0</v>
      </c>
      <c r="H13" s="16">
        <v>500000</v>
      </c>
      <c r="I13" s="22"/>
    </row>
    <row r="14" spans="1:11" ht="15" customHeight="1" x14ac:dyDescent="0.25">
      <c r="A14" s="3" t="s">
        <v>20</v>
      </c>
      <c r="B14" s="30" t="s">
        <v>21</v>
      </c>
      <c r="C14" s="30"/>
      <c r="D14" s="31">
        <v>3750</v>
      </c>
      <c r="E14" s="31"/>
      <c r="F14" s="13"/>
      <c r="G14" s="12">
        <f t="shared" si="0"/>
        <v>0</v>
      </c>
      <c r="H14" s="16"/>
      <c r="I14" s="22"/>
    </row>
    <row r="15" spans="1:11" ht="15" customHeight="1" x14ac:dyDescent="0.25">
      <c r="A15" s="3" t="s">
        <v>22</v>
      </c>
      <c r="B15" s="30" t="s">
        <v>23</v>
      </c>
      <c r="C15" s="30"/>
      <c r="D15" s="31">
        <v>39750</v>
      </c>
      <c r="E15" s="31"/>
      <c r="F15" s="13"/>
      <c r="G15" s="12">
        <f t="shared" si="0"/>
        <v>0</v>
      </c>
      <c r="H15" s="16">
        <v>55000</v>
      </c>
      <c r="I15" s="22"/>
    </row>
    <row r="16" spans="1:11" ht="15" hidden="1" customHeight="1" x14ac:dyDescent="0.25">
      <c r="A16" s="2" t="s">
        <v>24</v>
      </c>
      <c r="B16" s="28" t="s">
        <v>25</v>
      </c>
      <c r="C16" s="28"/>
      <c r="D16" s="29">
        <v>24489811</v>
      </c>
      <c r="E16" s="29"/>
      <c r="F16" s="11">
        <f t="shared" ref="F16:F26" si="1">F27+F38+F49+F60+F71+F82+F93</f>
        <v>16006525.800000001</v>
      </c>
      <c r="G16" s="12">
        <f t="shared" si="0"/>
        <v>0.65359940099170222</v>
      </c>
      <c r="H16" s="16"/>
      <c r="I16" s="22"/>
    </row>
    <row r="17" spans="1:9" ht="15" hidden="1" customHeight="1" x14ac:dyDescent="0.25">
      <c r="A17" s="3" t="s">
        <v>4</v>
      </c>
      <c r="B17" s="30" t="s">
        <v>5</v>
      </c>
      <c r="C17" s="30"/>
      <c r="D17" s="31">
        <v>13250629</v>
      </c>
      <c r="E17" s="31"/>
      <c r="F17" s="13">
        <f t="shared" si="1"/>
        <v>9717903.4299999997</v>
      </c>
      <c r="G17" s="12">
        <f t="shared" si="0"/>
        <v>0.73339185860535372</v>
      </c>
      <c r="H17" s="16"/>
      <c r="I17" s="22"/>
    </row>
    <row r="18" spans="1:9" ht="15" hidden="1" customHeight="1" x14ac:dyDescent="0.25">
      <c r="A18" s="3" t="s">
        <v>6</v>
      </c>
      <c r="B18" s="30" t="s">
        <v>7</v>
      </c>
      <c r="C18" s="30"/>
      <c r="D18" s="31">
        <v>4367461</v>
      </c>
      <c r="E18" s="31"/>
      <c r="F18" s="13">
        <f t="shared" si="1"/>
        <v>2178791.52</v>
      </c>
      <c r="G18" s="12">
        <f t="shared" si="0"/>
        <v>0.49886914159050305</v>
      </c>
      <c r="H18" s="16"/>
      <c r="I18" s="22"/>
    </row>
    <row r="19" spans="1:9" ht="15" hidden="1" customHeight="1" x14ac:dyDescent="0.25">
      <c r="A19" s="3" t="s">
        <v>8</v>
      </c>
      <c r="B19" s="30" t="s">
        <v>9</v>
      </c>
      <c r="C19" s="30"/>
      <c r="D19" s="31">
        <v>315000</v>
      </c>
      <c r="E19" s="31"/>
      <c r="F19" s="13">
        <f t="shared" si="1"/>
        <v>65003.88</v>
      </c>
      <c r="G19" s="12">
        <f t="shared" si="0"/>
        <v>0.2063615238095238</v>
      </c>
      <c r="H19" s="16"/>
      <c r="I19" s="22"/>
    </row>
    <row r="20" spans="1:9" ht="15" hidden="1" customHeight="1" x14ac:dyDescent="0.25">
      <c r="A20" s="3" t="s">
        <v>26</v>
      </c>
      <c r="B20" s="30" t="s">
        <v>27</v>
      </c>
      <c r="C20" s="30"/>
      <c r="D20" s="31">
        <v>14000</v>
      </c>
      <c r="E20" s="31"/>
      <c r="F20" s="13">
        <f t="shared" si="1"/>
        <v>9503.14</v>
      </c>
      <c r="G20" s="12">
        <f t="shared" si="0"/>
        <v>0.67879571428571428</v>
      </c>
      <c r="H20" s="16"/>
      <c r="I20" s="22"/>
    </row>
    <row r="21" spans="1:9" ht="15" hidden="1" customHeight="1" x14ac:dyDescent="0.25">
      <c r="A21" s="3" t="s">
        <v>28</v>
      </c>
      <c r="B21" s="30" t="s">
        <v>29</v>
      </c>
      <c r="C21" s="30"/>
      <c r="D21" s="31">
        <v>2798520</v>
      </c>
      <c r="E21" s="31"/>
      <c r="F21" s="13">
        <f t="shared" si="1"/>
        <v>1594712.5799999998</v>
      </c>
      <c r="G21" s="12">
        <f t="shared" si="0"/>
        <v>0.56984140903048752</v>
      </c>
      <c r="H21" s="16"/>
      <c r="I21" s="22"/>
    </row>
    <row r="22" spans="1:9" ht="15" hidden="1" customHeight="1" x14ac:dyDescent="0.25">
      <c r="A22" s="3" t="s">
        <v>10</v>
      </c>
      <c r="B22" s="30" t="s">
        <v>11</v>
      </c>
      <c r="C22" s="30"/>
      <c r="D22" s="31">
        <v>741111</v>
      </c>
      <c r="E22" s="31"/>
      <c r="F22" s="13">
        <f t="shared" si="1"/>
        <v>478663.89</v>
      </c>
      <c r="G22" s="12">
        <f t="shared" si="0"/>
        <v>0.6458734116751742</v>
      </c>
      <c r="H22" s="16"/>
      <c r="I22" s="22"/>
    </row>
    <row r="23" spans="1:9" ht="15" hidden="1" customHeight="1" x14ac:dyDescent="0.25">
      <c r="A23" s="3" t="s">
        <v>12</v>
      </c>
      <c r="B23" s="30" t="s">
        <v>13</v>
      </c>
      <c r="C23" s="30"/>
      <c r="D23" s="31">
        <v>27000</v>
      </c>
      <c r="E23" s="31"/>
      <c r="F23" s="13">
        <f t="shared" si="1"/>
        <v>2158.02</v>
      </c>
      <c r="G23" s="12">
        <f t="shared" si="0"/>
        <v>7.992666666666666E-2</v>
      </c>
      <c r="H23" s="16"/>
      <c r="I23" s="22"/>
    </row>
    <row r="24" spans="1:9" ht="15" hidden="1" customHeight="1" x14ac:dyDescent="0.25">
      <c r="A24" s="3" t="s">
        <v>14</v>
      </c>
      <c r="B24" s="30" t="s">
        <v>15</v>
      </c>
      <c r="C24" s="30"/>
      <c r="D24" s="31">
        <v>152690</v>
      </c>
      <c r="E24" s="31"/>
      <c r="F24" s="13">
        <f t="shared" si="1"/>
        <v>92912.55</v>
      </c>
      <c r="G24" s="12">
        <f t="shared" si="0"/>
        <v>0.60850448621389741</v>
      </c>
      <c r="H24" s="16"/>
      <c r="I24" s="22"/>
    </row>
    <row r="25" spans="1:9" ht="15" hidden="1" customHeight="1" x14ac:dyDescent="0.25">
      <c r="A25" s="3" t="s">
        <v>16</v>
      </c>
      <c r="B25" s="30" t="s">
        <v>17</v>
      </c>
      <c r="C25" s="30"/>
      <c r="D25" s="31">
        <v>689500</v>
      </c>
      <c r="E25" s="31"/>
      <c r="F25" s="13">
        <f t="shared" si="1"/>
        <v>475510.98</v>
      </c>
      <c r="G25" s="12">
        <f t="shared" si="0"/>
        <v>0.68964609137055832</v>
      </c>
      <c r="H25" s="16"/>
      <c r="I25" s="22"/>
    </row>
    <row r="26" spans="1:9" ht="15" hidden="1" customHeight="1" x14ac:dyDescent="0.25">
      <c r="A26" s="3" t="s">
        <v>18</v>
      </c>
      <c r="B26" s="30" t="s">
        <v>19</v>
      </c>
      <c r="C26" s="30"/>
      <c r="D26" s="31">
        <v>2133900</v>
      </c>
      <c r="E26" s="31"/>
      <c r="F26" s="13">
        <f t="shared" si="1"/>
        <v>1391365.81</v>
      </c>
      <c r="G26" s="12">
        <f t="shared" si="0"/>
        <v>0.65202952809410009</v>
      </c>
      <c r="H26" s="16"/>
      <c r="I26" s="22"/>
    </row>
    <row r="27" spans="1:9" s="6" customFormat="1" ht="15" hidden="1" customHeight="1" x14ac:dyDescent="0.25">
      <c r="A27" s="2" t="s">
        <v>24</v>
      </c>
      <c r="B27" s="34" t="s">
        <v>65</v>
      </c>
      <c r="C27" s="35"/>
      <c r="D27" s="36">
        <v>1419762</v>
      </c>
      <c r="E27" s="36"/>
      <c r="F27" s="11">
        <f>F28+F29+F30+F31+F32+F33+F34+F35+F36+F37</f>
        <v>838403.94000000006</v>
      </c>
      <c r="G27" s="12">
        <f t="shared" si="0"/>
        <v>0.59052428505622778</v>
      </c>
      <c r="H27" s="15"/>
      <c r="I27" s="25"/>
    </row>
    <row r="28" spans="1:9" s="6" customFormat="1" ht="15" hidden="1" customHeight="1" x14ac:dyDescent="0.25">
      <c r="A28" s="3" t="s">
        <v>4</v>
      </c>
      <c r="B28" s="30" t="s">
        <v>5</v>
      </c>
      <c r="C28" s="30"/>
      <c r="D28" s="31">
        <v>756734</v>
      </c>
      <c r="E28" s="31"/>
      <c r="F28" s="13">
        <v>502580.87</v>
      </c>
      <c r="G28" s="12">
        <f t="shared" si="0"/>
        <v>0.66414469285112077</v>
      </c>
      <c r="H28" s="15"/>
      <c r="I28" s="25"/>
    </row>
    <row r="29" spans="1:9" s="6" customFormat="1" ht="15" hidden="1" customHeight="1" x14ac:dyDescent="0.25">
      <c r="A29" s="3" t="s">
        <v>6</v>
      </c>
      <c r="B29" s="30" t="s">
        <v>7</v>
      </c>
      <c r="C29" s="30"/>
      <c r="D29" s="31">
        <v>260220</v>
      </c>
      <c r="E29" s="31"/>
      <c r="F29" s="13">
        <v>115015.87</v>
      </c>
      <c r="G29" s="12">
        <f t="shared" si="0"/>
        <v>0.4419947352240412</v>
      </c>
      <c r="H29" s="15"/>
      <c r="I29" s="25"/>
    </row>
    <row r="30" spans="1:9" s="6" customFormat="1" ht="15" hidden="1" customHeight="1" x14ac:dyDescent="0.25">
      <c r="A30" s="3" t="s">
        <v>8</v>
      </c>
      <c r="B30" s="30" t="s">
        <v>9</v>
      </c>
      <c r="C30" s="30"/>
      <c r="D30" s="31">
        <v>9000</v>
      </c>
      <c r="E30" s="31"/>
      <c r="F30" s="13">
        <v>3703.46</v>
      </c>
      <c r="G30" s="12">
        <f t="shared" si="0"/>
        <v>0.41149555555555556</v>
      </c>
      <c r="H30" s="15"/>
      <c r="I30" s="25"/>
    </row>
    <row r="31" spans="1:9" s="6" customFormat="1" ht="15" hidden="1" customHeight="1" x14ac:dyDescent="0.25">
      <c r="A31" s="3" t="s">
        <v>26</v>
      </c>
      <c r="B31" s="30" t="s">
        <v>27</v>
      </c>
      <c r="C31" s="30"/>
      <c r="D31" s="31">
        <v>2000</v>
      </c>
      <c r="E31" s="31"/>
      <c r="F31" s="13">
        <v>0</v>
      </c>
      <c r="G31" s="12">
        <f t="shared" si="0"/>
        <v>0</v>
      </c>
      <c r="H31" s="15"/>
      <c r="I31" s="25"/>
    </row>
    <row r="32" spans="1:9" s="6" customFormat="1" ht="15" hidden="1" customHeight="1" x14ac:dyDescent="0.25">
      <c r="A32" s="3" t="s">
        <v>28</v>
      </c>
      <c r="B32" s="30" t="s">
        <v>29</v>
      </c>
      <c r="C32" s="30"/>
      <c r="D32" s="31">
        <v>151270</v>
      </c>
      <c r="E32" s="31"/>
      <c r="F32" s="13">
        <v>96158.61</v>
      </c>
      <c r="G32" s="12">
        <f t="shared" si="0"/>
        <v>0.6356753487142196</v>
      </c>
      <c r="H32" s="15"/>
      <c r="I32" s="25"/>
    </row>
    <row r="33" spans="1:9" s="6" customFormat="1" ht="15" hidden="1" customHeight="1" x14ac:dyDescent="0.25">
      <c r="A33" s="3" t="s">
        <v>10</v>
      </c>
      <c r="B33" s="30" t="s">
        <v>11</v>
      </c>
      <c r="C33" s="30"/>
      <c r="D33" s="31">
        <v>57638</v>
      </c>
      <c r="E33" s="31"/>
      <c r="F33" s="13">
        <v>24105.9</v>
      </c>
      <c r="G33" s="12">
        <f t="shared" si="0"/>
        <v>0.41822929317464175</v>
      </c>
      <c r="H33" s="15"/>
      <c r="I33" s="25"/>
    </row>
    <row r="34" spans="1:9" s="6" customFormat="1" ht="15" hidden="1" customHeight="1" x14ac:dyDescent="0.25">
      <c r="A34" s="3" t="s">
        <v>12</v>
      </c>
      <c r="B34" s="30" t="s">
        <v>13</v>
      </c>
      <c r="C34" s="30"/>
      <c r="D34" s="31">
        <v>3000</v>
      </c>
      <c r="E34" s="31"/>
      <c r="F34" s="13">
        <v>0</v>
      </c>
      <c r="G34" s="12">
        <f t="shared" si="0"/>
        <v>0</v>
      </c>
      <c r="H34" s="15"/>
      <c r="I34" s="25"/>
    </row>
    <row r="35" spans="1:9" s="6" customFormat="1" ht="15" hidden="1" customHeight="1" x14ac:dyDescent="0.25">
      <c r="A35" s="3" t="s">
        <v>14</v>
      </c>
      <c r="B35" s="30" t="s">
        <v>15</v>
      </c>
      <c r="C35" s="30"/>
      <c r="D35" s="31">
        <v>3700</v>
      </c>
      <c r="E35" s="31"/>
      <c r="F35" s="13">
        <v>2377.92</v>
      </c>
      <c r="G35" s="12">
        <f t="shared" si="0"/>
        <v>0.64268108108108113</v>
      </c>
      <c r="H35" s="15"/>
      <c r="I35" s="25"/>
    </row>
    <row r="36" spans="1:9" s="6" customFormat="1" ht="15" hidden="1" customHeight="1" x14ac:dyDescent="0.25">
      <c r="A36" s="3" t="s">
        <v>16</v>
      </c>
      <c r="B36" s="30" t="s">
        <v>17</v>
      </c>
      <c r="C36" s="30"/>
      <c r="D36" s="31">
        <v>24000</v>
      </c>
      <c r="E36" s="31"/>
      <c r="F36" s="13">
        <v>14390.93</v>
      </c>
      <c r="G36" s="12">
        <f t="shared" si="0"/>
        <v>0.59962208333333333</v>
      </c>
      <c r="H36" s="15"/>
      <c r="I36" s="25"/>
    </row>
    <row r="37" spans="1:9" s="6" customFormat="1" ht="15" hidden="1" customHeight="1" x14ac:dyDescent="0.25">
      <c r="A37" s="3" t="s">
        <v>18</v>
      </c>
      <c r="B37" s="30" t="s">
        <v>19</v>
      </c>
      <c r="C37" s="30"/>
      <c r="D37" s="31">
        <v>152200</v>
      </c>
      <c r="E37" s="31"/>
      <c r="F37" s="13">
        <v>80070.38</v>
      </c>
      <c r="G37" s="12">
        <f t="shared" ref="G37:G68" si="2">F37/D37</f>
        <v>0.52608659658344292</v>
      </c>
      <c r="H37" s="15"/>
      <c r="I37" s="25"/>
    </row>
    <row r="38" spans="1:9" s="6" customFormat="1" ht="15" hidden="1" customHeight="1" x14ac:dyDescent="0.25">
      <c r="A38" s="2" t="s">
        <v>24</v>
      </c>
      <c r="B38" s="34" t="s">
        <v>66</v>
      </c>
      <c r="C38" s="35"/>
      <c r="D38" s="36">
        <v>5389294</v>
      </c>
      <c r="E38" s="36"/>
      <c r="F38" s="11">
        <f>F39+F40+F41+F42+F43+F44+F45+F46+F47+F48</f>
        <v>3797207.2699999996</v>
      </c>
      <c r="G38" s="12">
        <f t="shared" si="2"/>
        <v>0.70458343337735885</v>
      </c>
      <c r="H38" s="15"/>
      <c r="I38" s="25"/>
    </row>
    <row r="39" spans="1:9" s="6" customFormat="1" ht="15" hidden="1" customHeight="1" x14ac:dyDescent="0.25">
      <c r="A39" s="3" t="s">
        <v>4</v>
      </c>
      <c r="B39" s="30" t="s">
        <v>5</v>
      </c>
      <c r="C39" s="30"/>
      <c r="D39" s="31">
        <v>2850780</v>
      </c>
      <c r="E39" s="31"/>
      <c r="F39" s="13">
        <v>2345765.2000000002</v>
      </c>
      <c r="G39" s="12">
        <f t="shared" si="2"/>
        <v>0.82285030763510347</v>
      </c>
      <c r="H39" s="15"/>
      <c r="I39" s="25"/>
    </row>
    <row r="40" spans="1:9" s="6" customFormat="1" ht="15" hidden="1" customHeight="1" x14ac:dyDescent="0.25">
      <c r="A40" s="3" t="s">
        <v>6</v>
      </c>
      <c r="B40" s="30" t="s">
        <v>7</v>
      </c>
      <c r="C40" s="30"/>
      <c r="D40" s="31">
        <v>952220</v>
      </c>
      <c r="E40" s="31"/>
      <c r="F40" s="13">
        <v>521346.66</v>
      </c>
      <c r="G40" s="12">
        <f t="shared" si="2"/>
        <v>0.54750652160215074</v>
      </c>
      <c r="H40" s="15"/>
      <c r="I40" s="25"/>
    </row>
    <row r="41" spans="1:9" s="6" customFormat="1" ht="15" hidden="1" customHeight="1" x14ac:dyDescent="0.25">
      <c r="A41" s="3" t="s">
        <v>8</v>
      </c>
      <c r="B41" s="30" t="s">
        <v>9</v>
      </c>
      <c r="C41" s="30"/>
      <c r="D41" s="31">
        <v>38000</v>
      </c>
      <c r="E41" s="31"/>
      <c r="F41" s="13">
        <v>20000</v>
      </c>
      <c r="G41" s="12">
        <f t="shared" si="2"/>
        <v>0.52631578947368418</v>
      </c>
      <c r="H41" s="15"/>
      <c r="I41" s="25"/>
    </row>
    <row r="42" spans="1:9" s="6" customFormat="1" ht="15" hidden="1" customHeight="1" x14ac:dyDescent="0.25">
      <c r="A42" s="3" t="s">
        <v>26</v>
      </c>
      <c r="B42" s="30" t="s">
        <v>27</v>
      </c>
      <c r="C42" s="30"/>
      <c r="D42" s="31">
        <v>2000</v>
      </c>
      <c r="E42" s="31"/>
      <c r="F42" s="13">
        <v>1999.67</v>
      </c>
      <c r="G42" s="12">
        <f t="shared" si="2"/>
        <v>0.99983500000000003</v>
      </c>
      <c r="H42" s="15"/>
      <c r="I42" s="25"/>
    </row>
    <row r="43" spans="1:9" s="6" customFormat="1" ht="15" hidden="1" customHeight="1" x14ac:dyDescent="0.25">
      <c r="A43" s="3" t="s">
        <v>28</v>
      </c>
      <c r="B43" s="30" t="s">
        <v>29</v>
      </c>
      <c r="C43" s="30"/>
      <c r="D43" s="31">
        <v>726110</v>
      </c>
      <c r="E43" s="31"/>
      <c r="F43" s="13">
        <v>407661.35</v>
      </c>
      <c r="G43" s="12">
        <f t="shared" si="2"/>
        <v>0.56143194557298481</v>
      </c>
      <c r="H43" s="15"/>
      <c r="I43" s="25"/>
    </row>
    <row r="44" spans="1:9" s="6" customFormat="1" ht="15" hidden="1" customHeight="1" x14ac:dyDescent="0.25">
      <c r="A44" s="3" t="s">
        <v>10</v>
      </c>
      <c r="B44" s="30" t="s">
        <v>11</v>
      </c>
      <c r="C44" s="30"/>
      <c r="D44" s="31">
        <v>103984</v>
      </c>
      <c r="E44" s="31"/>
      <c r="F44" s="13">
        <v>79599.070000000007</v>
      </c>
      <c r="G44" s="12">
        <f t="shared" si="2"/>
        <v>0.76549344129866137</v>
      </c>
      <c r="H44" s="15"/>
      <c r="I44" s="25"/>
    </row>
    <row r="45" spans="1:9" s="6" customFormat="1" ht="15" hidden="1" customHeight="1" x14ac:dyDescent="0.25">
      <c r="A45" s="3" t="s">
        <v>12</v>
      </c>
      <c r="B45" s="30" t="s">
        <v>13</v>
      </c>
      <c r="C45" s="30"/>
      <c r="D45" s="31">
        <v>5000</v>
      </c>
      <c r="E45" s="31"/>
      <c r="F45" s="13">
        <v>880</v>
      </c>
      <c r="G45" s="12">
        <f t="shared" si="2"/>
        <v>0.17599999999999999</v>
      </c>
      <c r="H45" s="15"/>
      <c r="I45" s="25"/>
    </row>
    <row r="46" spans="1:9" s="6" customFormat="1" ht="15" hidden="1" customHeight="1" x14ac:dyDescent="0.25">
      <c r="A46" s="3" t="s">
        <v>14</v>
      </c>
      <c r="B46" s="30" t="s">
        <v>15</v>
      </c>
      <c r="C46" s="30"/>
      <c r="D46" s="31">
        <v>39000</v>
      </c>
      <c r="E46" s="31"/>
      <c r="F46" s="13">
        <v>27592.3</v>
      </c>
      <c r="G46" s="12">
        <f t="shared" si="2"/>
        <v>0.7074948717948718</v>
      </c>
      <c r="H46" s="15"/>
      <c r="I46" s="25"/>
    </row>
    <row r="47" spans="1:9" s="6" customFormat="1" ht="15" hidden="1" customHeight="1" x14ac:dyDescent="0.25">
      <c r="A47" s="3" t="s">
        <v>16</v>
      </c>
      <c r="B47" s="30" t="s">
        <v>17</v>
      </c>
      <c r="C47" s="30"/>
      <c r="D47" s="31">
        <v>142200</v>
      </c>
      <c r="E47" s="31"/>
      <c r="F47" s="13">
        <v>107983.03</v>
      </c>
      <c r="G47" s="12">
        <f t="shared" si="2"/>
        <v>0.75937433192686354</v>
      </c>
      <c r="H47" s="15"/>
      <c r="I47" s="25"/>
    </row>
    <row r="48" spans="1:9" s="6" customFormat="1" ht="15" hidden="1" customHeight="1" x14ac:dyDescent="0.25">
      <c r="A48" s="3" t="s">
        <v>18</v>
      </c>
      <c r="B48" s="30" t="s">
        <v>19</v>
      </c>
      <c r="C48" s="30"/>
      <c r="D48" s="31">
        <v>530000</v>
      </c>
      <c r="E48" s="31"/>
      <c r="F48" s="13">
        <v>284379.99</v>
      </c>
      <c r="G48" s="12">
        <f t="shared" si="2"/>
        <v>0.53656601886792454</v>
      </c>
      <c r="H48" s="15"/>
      <c r="I48" s="25"/>
    </row>
    <row r="49" spans="1:9" s="6" customFormat="1" ht="15" hidden="1" customHeight="1" x14ac:dyDescent="0.25">
      <c r="A49" s="2" t="s">
        <v>24</v>
      </c>
      <c r="B49" s="34" t="s">
        <v>67</v>
      </c>
      <c r="C49" s="35"/>
      <c r="D49" s="36">
        <v>2813975</v>
      </c>
      <c r="E49" s="36"/>
      <c r="F49" s="11">
        <f>F50+F51+F52+F53+F54+F55+F56+F57+F58+F59</f>
        <v>2050126.6999999997</v>
      </c>
      <c r="G49" s="12">
        <f t="shared" si="2"/>
        <v>0.72855185280608381</v>
      </c>
      <c r="H49" s="15"/>
      <c r="I49" s="25"/>
    </row>
    <row r="50" spans="1:9" s="6" customFormat="1" ht="15" hidden="1" customHeight="1" x14ac:dyDescent="0.25">
      <c r="A50" s="3" t="s">
        <v>4</v>
      </c>
      <c r="B50" s="30" t="s">
        <v>5</v>
      </c>
      <c r="C50" s="30"/>
      <c r="D50" s="31">
        <v>1680496</v>
      </c>
      <c r="E50" s="31"/>
      <c r="F50" s="13">
        <v>1353976.01</v>
      </c>
      <c r="G50" s="12">
        <f t="shared" si="2"/>
        <v>0.80570022778989059</v>
      </c>
      <c r="H50" s="15"/>
      <c r="I50" s="25"/>
    </row>
    <row r="51" spans="1:9" s="6" customFormat="1" ht="15" hidden="1" customHeight="1" x14ac:dyDescent="0.25">
      <c r="A51" s="3" t="s">
        <v>6</v>
      </c>
      <c r="B51" s="30" t="s">
        <v>7</v>
      </c>
      <c r="C51" s="30"/>
      <c r="D51" s="31">
        <v>542590</v>
      </c>
      <c r="E51" s="31"/>
      <c r="F51" s="13">
        <v>300509.34999999998</v>
      </c>
      <c r="G51" s="12">
        <f t="shared" si="2"/>
        <v>0.55384240402513862</v>
      </c>
      <c r="H51" s="15"/>
      <c r="I51" s="25"/>
    </row>
    <row r="52" spans="1:9" s="6" customFormat="1" ht="15" hidden="1" customHeight="1" x14ac:dyDescent="0.25">
      <c r="A52" s="3" t="s">
        <v>8</v>
      </c>
      <c r="B52" s="30" t="s">
        <v>9</v>
      </c>
      <c r="C52" s="30"/>
      <c r="D52" s="31">
        <v>19000</v>
      </c>
      <c r="E52" s="31"/>
      <c r="F52" s="13">
        <v>5000</v>
      </c>
      <c r="G52" s="12">
        <f t="shared" si="2"/>
        <v>0.26315789473684209</v>
      </c>
      <c r="H52" s="15"/>
      <c r="I52" s="25"/>
    </row>
    <row r="53" spans="1:9" s="6" customFormat="1" ht="15" hidden="1" customHeight="1" x14ac:dyDescent="0.25">
      <c r="A53" s="3" t="s">
        <v>26</v>
      </c>
      <c r="B53" s="30" t="s">
        <v>27</v>
      </c>
      <c r="C53" s="30"/>
      <c r="D53" s="31">
        <v>2000</v>
      </c>
      <c r="E53" s="31"/>
      <c r="F53" s="13">
        <v>2000</v>
      </c>
      <c r="G53" s="12">
        <f t="shared" si="2"/>
        <v>1</v>
      </c>
      <c r="H53" s="15"/>
      <c r="I53" s="25"/>
    </row>
    <row r="54" spans="1:9" s="6" customFormat="1" ht="15" hidden="1" customHeight="1" x14ac:dyDescent="0.25">
      <c r="A54" s="3" t="s">
        <v>28</v>
      </c>
      <c r="B54" s="30" t="s">
        <v>29</v>
      </c>
      <c r="C54" s="30"/>
      <c r="D54" s="31">
        <v>317670</v>
      </c>
      <c r="E54" s="31"/>
      <c r="F54" s="13">
        <v>226659.01</v>
      </c>
      <c r="G54" s="12">
        <f t="shared" si="2"/>
        <v>0.7135046117039695</v>
      </c>
      <c r="H54" s="15"/>
      <c r="I54" s="25"/>
    </row>
    <row r="55" spans="1:9" s="6" customFormat="1" ht="15" hidden="1" customHeight="1" x14ac:dyDescent="0.25">
      <c r="A55" s="3" t="s">
        <v>10</v>
      </c>
      <c r="B55" s="30" t="s">
        <v>11</v>
      </c>
      <c r="C55" s="30"/>
      <c r="D55" s="31">
        <v>73919</v>
      </c>
      <c r="E55" s="31"/>
      <c r="F55" s="13">
        <v>45338.6</v>
      </c>
      <c r="G55" s="12">
        <f t="shared" si="2"/>
        <v>0.61335515902541971</v>
      </c>
      <c r="H55" s="15"/>
      <c r="I55" s="25"/>
    </row>
    <row r="56" spans="1:9" s="6" customFormat="1" ht="15" hidden="1" customHeight="1" x14ac:dyDescent="0.25">
      <c r="A56" s="3" t="s">
        <v>12</v>
      </c>
      <c r="B56" s="30" t="s">
        <v>13</v>
      </c>
      <c r="C56" s="30"/>
      <c r="D56" s="31">
        <v>3000</v>
      </c>
      <c r="E56" s="31"/>
      <c r="F56" s="13">
        <v>0</v>
      </c>
      <c r="G56" s="12">
        <f t="shared" si="2"/>
        <v>0</v>
      </c>
      <c r="H56" s="15"/>
      <c r="I56" s="25"/>
    </row>
    <row r="57" spans="1:9" s="6" customFormat="1" ht="15" hidden="1" customHeight="1" x14ac:dyDescent="0.25">
      <c r="A57" s="3" t="s">
        <v>14</v>
      </c>
      <c r="B57" s="30" t="s">
        <v>15</v>
      </c>
      <c r="C57" s="30"/>
      <c r="D57" s="31">
        <v>13400</v>
      </c>
      <c r="E57" s="31"/>
      <c r="F57" s="13">
        <v>8859.4599999999991</v>
      </c>
      <c r="G57" s="12">
        <f t="shared" si="2"/>
        <v>0.66115373134328348</v>
      </c>
      <c r="H57" s="15"/>
      <c r="I57" s="25"/>
    </row>
    <row r="58" spans="1:9" s="6" customFormat="1" ht="15" hidden="1" customHeight="1" x14ac:dyDescent="0.25">
      <c r="A58" s="3" t="s">
        <v>16</v>
      </c>
      <c r="B58" s="30" t="s">
        <v>17</v>
      </c>
      <c r="C58" s="30"/>
      <c r="D58" s="31">
        <v>27400</v>
      </c>
      <c r="E58" s="31"/>
      <c r="F58" s="13">
        <v>18717.89</v>
      </c>
      <c r="G58" s="12">
        <f t="shared" si="2"/>
        <v>0.68313467153284668</v>
      </c>
      <c r="H58" s="15"/>
      <c r="I58" s="25"/>
    </row>
    <row r="59" spans="1:9" s="6" customFormat="1" ht="15" hidden="1" customHeight="1" x14ac:dyDescent="0.25">
      <c r="A59" s="3" t="s">
        <v>18</v>
      </c>
      <c r="B59" s="30" t="s">
        <v>19</v>
      </c>
      <c r="C59" s="30"/>
      <c r="D59" s="31">
        <v>134500</v>
      </c>
      <c r="E59" s="31"/>
      <c r="F59" s="13">
        <v>89066.38</v>
      </c>
      <c r="G59" s="12">
        <f t="shared" si="2"/>
        <v>0.66220356877323427</v>
      </c>
      <c r="H59" s="15"/>
      <c r="I59" s="25"/>
    </row>
    <row r="60" spans="1:9" s="6" customFormat="1" ht="15" hidden="1" customHeight="1" x14ac:dyDescent="0.25">
      <c r="A60" s="2" t="s">
        <v>24</v>
      </c>
      <c r="B60" s="34" t="s">
        <v>68</v>
      </c>
      <c r="C60" s="35"/>
      <c r="D60" s="36">
        <v>2494377</v>
      </c>
      <c r="E60" s="36"/>
      <c r="F60" s="11">
        <f>F61+F62+F63+F64+F65+F66+F67+F68+F69+F70</f>
        <v>1756872.1199999999</v>
      </c>
      <c r="G60" s="12">
        <f t="shared" si="2"/>
        <v>0.70433303385975732</v>
      </c>
      <c r="H60" s="15"/>
      <c r="I60" s="25"/>
    </row>
    <row r="61" spans="1:9" s="6" customFormat="1" ht="15" hidden="1" customHeight="1" x14ac:dyDescent="0.25">
      <c r="A61" s="3" t="s">
        <v>4</v>
      </c>
      <c r="B61" s="30" t="s">
        <v>5</v>
      </c>
      <c r="C61" s="30"/>
      <c r="D61" s="31">
        <v>1248240</v>
      </c>
      <c r="E61" s="31"/>
      <c r="F61" s="13">
        <v>977171.75</v>
      </c>
      <c r="G61" s="12">
        <f t="shared" si="2"/>
        <v>0.78283963821060054</v>
      </c>
      <c r="H61" s="15"/>
      <c r="I61" s="25"/>
    </row>
    <row r="62" spans="1:9" s="6" customFormat="1" ht="15" hidden="1" customHeight="1" x14ac:dyDescent="0.25">
      <c r="A62" s="3" t="s">
        <v>6</v>
      </c>
      <c r="B62" s="30" t="s">
        <v>7</v>
      </c>
      <c r="C62" s="30"/>
      <c r="D62" s="31">
        <v>435000</v>
      </c>
      <c r="E62" s="31"/>
      <c r="F62" s="13">
        <v>230761.54</v>
      </c>
      <c r="G62" s="12">
        <f t="shared" si="2"/>
        <v>0.53048629885057474</v>
      </c>
      <c r="H62" s="15"/>
      <c r="I62" s="25"/>
    </row>
    <row r="63" spans="1:9" s="6" customFormat="1" ht="15" hidden="1" customHeight="1" x14ac:dyDescent="0.25">
      <c r="A63" s="3" t="s">
        <v>8</v>
      </c>
      <c r="B63" s="30" t="s">
        <v>9</v>
      </c>
      <c r="C63" s="30"/>
      <c r="D63" s="31">
        <v>17000</v>
      </c>
      <c r="E63" s="31"/>
      <c r="F63" s="13">
        <v>9380.89</v>
      </c>
      <c r="G63" s="12">
        <f t="shared" si="2"/>
        <v>0.55181705882352938</v>
      </c>
      <c r="H63" s="15"/>
      <c r="I63" s="25"/>
    </row>
    <row r="64" spans="1:9" s="6" customFormat="1" ht="15" hidden="1" customHeight="1" x14ac:dyDescent="0.25">
      <c r="A64" s="3" t="s">
        <v>26</v>
      </c>
      <c r="B64" s="30" t="s">
        <v>27</v>
      </c>
      <c r="C64" s="30"/>
      <c r="D64" s="31">
        <v>2000</v>
      </c>
      <c r="E64" s="31"/>
      <c r="F64" s="13">
        <v>1504.55</v>
      </c>
      <c r="G64" s="12">
        <f t="shared" si="2"/>
        <v>0.75227500000000003</v>
      </c>
      <c r="H64" s="15"/>
      <c r="I64" s="25"/>
    </row>
    <row r="65" spans="1:9" s="6" customFormat="1" ht="15" hidden="1" customHeight="1" x14ac:dyDescent="0.25">
      <c r="A65" s="3" t="s">
        <v>28</v>
      </c>
      <c r="B65" s="30" t="s">
        <v>29</v>
      </c>
      <c r="C65" s="30"/>
      <c r="D65" s="31">
        <v>302540</v>
      </c>
      <c r="E65" s="31"/>
      <c r="F65" s="13">
        <v>193214.95</v>
      </c>
      <c r="G65" s="12">
        <f t="shared" si="2"/>
        <v>0.63864265882197402</v>
      </c>
      <c r="H65" s="15"/>
      <c r="I65" s="25"/>
    </row>
    <row r="66" spans="1:9" s="6" customFormat="1" ht="15" hidden="1" customHeight="1" x14ac:dyDescent="0.25">
      <c r="A66" s="3" t="s">
        <v>10</v>
      </c>
      <c r="B66" s="30" t="s">
        <v>11</v>
      </c>
      <c r="C66" s="30"/>
      <c r="D66" s="31">
        <v>75197</v>
      </c>
      <c r="E66" s="31"/>
      <c r="F66" s="13">
        <v>53812.62</v>
      </c>
      <c r="G66" s="12">
        <f t="shared" si="2"/>
        <v>0.71562189980983293</v>
      </c>
      <c r="H66" s="15"/>
      <c r="I66" s="25"/>
    </row>
    <row r="67" spans="1:9" s="6" customFormat="1" ht="15" hidden="1" customHeight="1" x14ac:dyDescent="0.25">
      <c r="A67" s="3" t="s">
        <v>12</v>
      </c>
      <c r="B67" s="30" t="s">
        <v>13</v>
      </c>
      <c r="C67" s="30"/>
      <c r="D67" s="31">
        <v>3000</v>
      </c>
      <c r="E67" s="31"/>
      <c r="F67" s="13">
        <v>1278.02</v>
      </c>
      <c r="G67" s="12">
        <f t="shared" si="2"/>
        <v>0.42600666666666664</v>
      </c>
      <c r="H67" s="15"/>
      <c r="I67" s="25"/>
    </row>
    <row r="68" spans="1:9" s="6" customFormat="1" ht="15" hidden="1" customHeight="1" x14ac:dyDescent="0.25">
      <c r="A68" s="3" t="s">
        <v>14</v>
      </c>
      <c r="B68" s="30" t="s">
        <v>15</v>
      </c>
      <c r="C68" s="30"/>
      <c r="D68" s="31">
        <v>13600</v>
      </c>
      <c r="E68" s="31"/>
      <c r="F68" s="13">
        <v>7017.9</v>
      </c>
      <c r="G68" s="12">
        <f t="shared" si="2"/>
        <v>0.51602205882352936</v>
      </c>
      <c r="H68" s="15"/>
      <c r="I68" s="25"/>
    </row>
    <row r="69" spans="1:9" s="6" customFormat="1" ht="15" hidden="1" customHeight="1" x14ac:dyDescent="0.25">
      <c r="A69" s="3" t="s">
        <v>16</v>
      </c>
      <c r="B69" s="30" t="s">
        <v>17</v>
      </c>
      <c r="C69" s="30"/>
      <c r="D69" s="31">
        <v>107500</v>
      </c>
      <c r="E69" s="31"/>
      <c r="F69" s="13">
        <v>91903.39</v>
      </c>
      <c r="G69" s="12">
        <f t="shared" ref="G69:G100" si="3">F69/D69</f>
        <v>0.85491525581395345</v>
      </c>
      <c r="H69" s="15"/>
      <c r="I69" s="25"/>
    </row>
    <row r="70" spans="1:9" s="6" customFormat="1" ht="15" hidden="1" customHeight="1" x14ac:dyDescent="0.25">
      <c r="A70" s="3" t="s">
        <v>18</v>
      </c>
      <c r="B70" s="30" t="s">
        <v>19</v>
      </c>
      <c r="C70" s="30"/>
      <c r="D70" s="31">
        <v>290300</v>
      </c>
      <c r="E70" s="31"/>
      <c r="F70" s="13">
        <v>190826.51</v>
      </c>
      <c r="G70" s="12">
        <f t="shared" si="3"/>
        <v>0.65734243885635557</v>
      </c>
      <c r="H70" s="15"/>
      <c r="I70" s="25"/>
    </row>
    <row r="71" spans="1:9" s="6" customFormat="1" ht="15" hidden="1" customHeight="1" x14ac:dyDescent="0.25">
      <c r="A71" s="2" t="s">
        <v>24</v>
      </c>
      <c r="B71" s="34" t="s">
        <v>69</v>
      </c>
      <c r="C71" s="35"/>
      <c r="D71" s="36">
        <v>4331863</v>
      </c>
      <c r="E71" s="36"/>
      <c r="F71" s="11">
        <f>F72+F73+F74+F75+F76+F77+F78+F79+F80+F81</f>
        <v>2689801.2000000007</v>
      </c>
      <c r="G71" s="12">
        <f t="shared" si="3"/>
        <v>0.62093404154286524</v>
      </c>
      <c r="H71" s="15"/>
      <c r="I71" s="25"/>
    </row>
    <row r="72" spans="1:9" s="6" customFormat="1" ht="15" hidden="1" customHeight="1" x14ac:dyDescent="0.25">
      <c r="A72" s="3" t="s">
        <v>4</v>
      </c>
      <c r="B72" s="30" t="s">
        <v>5</v>
      </c>
      <c r="C72" s="30"/>
      <c r="D72" s="31">
        <v>2274650</v>
      </c>
      <c r="E72" s="31"/>
      <c r="F72" s="13">
        <v>1640885.24</v>
      </c>
      <c r="G72" s="12">
        <f t="shared" si="3"/>
        <v>0.72137921878091138</v>
      </c>
      <c r="H72" s="15"/>
      <c r="I72" s="25"/>
    </row>
    <row r="73" spans="1:9" s="6" customFormat="1" ht="15" hidden="1" customHeight="1" x14ac:dyDescent="0.25">
      <c r="A73" s="3" t="s">
        <v>6</v>
      </c>
      <c r="B73" s="30" t="s">
        <v>7</v>
      </c>
      <c r="C73" s="30"/>
      <c r="D73" s="31">
        <v>730284</v>
      </c>
      <c r="E73" s="31"/>
      <c r="F73" s="13">
        <v>358819.58</v>
      </c>
      <c r="G73" s="12">
        <f t="shared" si="3"/>
        <v>0.49134251880090485</v>
      </c>
      <c r="H73" s="15"/>
      <c r="I73" s="25"/>
    </row>
    <row r="74" spans="1:9" s="6" customFormat="1" ht="15" hidden="1" customHeight="1" x14ac:dyDescent="0.25">
      <c r="A74" s="3" t="s">
        <v>8</v>
      </c>
      <c r="B74" s="30" t="s">
        <v>9</v>
      </c>
      <c r="C74" s="30"/>
      <c r="D74" s="31">
        <v>31000</v>
      </c>
      <c r="E74" s="31"/>
      <c r="F74" s="13">
        <v>15753.53</v>
      </c>
      <c r="G74" s="12">
        <f t="shared" si="3"/>
        <v>0.50817838709677421</v>
      </c>
      <c r="H74" s="15"/>
      <c r="I74" s="25"/>
    </row>
    <row r="75" spans="1:9" s="6" customFormat="1" ht="15" hidden="1" customHeight="1" x14ac:dyDescent="0.25">
      <c r="A75" s="3" t="s">
        <v>26</v>
      </c>
      <c r="B75" s="30" t="s">
        <v>27</v>
      </c>
      <c r="C75" s="30"/>
      <c r="D75" s="31">
        <v>2000</v>
      </c>
      <c r="E75" s="31"/>
      <c r="F75" s="13">
        <v>0</v>
      </c>
      <c r="G75" s="12">
        <f t="shared" si="3"/>
        <v>0</v>
      </c>
      <c r="H75" s="15"/>
      <c r="I75" s="25"/>
    </row>
    <row r="76" spans="1:9" s="6" customFormat="1" ht="15" hidden="1" customHeight="1" x14ac:dyDescent="0.25">
      <c r="A76" s="3" t="s">
        <v>28</v>
      </c>
      <c r="B76" s="30" t="s">
        <v>29</v>
      </c>
      <c r="C76" s="30"/>
      <c r="D76" s="31">
        <v>453810</v>
      </c>
      <c r="E76" s="31"/>
      <c r="F76" s="13">
        <v>113111.45</v>
      </c>
      <c r="G76" s="12">
        <f t="shared" si="3"/>
        <v>0.24924847403098213</v>
      </c>
      <c r="H76" s="15"/>
      <c r="I76" s="25"/>
    </row>
    <row r="77" spans="1:9" s="6" customFormat="1" ht="15" hidden="1" customHeight="1" x14ac:dyDescent="0.25">
      <c r="A77" s="3" t="s">
        <v>10</v>
      </c>
      <c r="B77" s="30" t="s">
        <v>11</v>
      </c>
      <c r="C77" s="30"/>
      <c r="D77" s="31">
        <v>266529</v>
      </c>
      <c r="E77" s="31"/>
      <c r="F77" s="13">
        <v>202900.95</v>
      </c>
      <c r="G77" s="12">
        <f t="shared" si="3"/>
        <v>0.76127156894746917</v>
      </c>
      <c r="H77" s="15"/>
      <c r="I77" s="25"/>
    </row>
    <row r="78" spans="1:9" s="6" customFormat="1" ht="15" hidden="1" customHeight="1" x14ac:dyDescent="0.25">
      <c r="A78" s="3" t="s">
        <v>12</v>
      </c>
      <c r="B78" s="30" t="s">
        <v>13</v>
      </c>
      <c r="C78" s="30"/>
      <c r="D78" s="31">
        <v>5000</v>
      </c>
      <c r="E78" s="31"/>
      <c r="F78" s="13">
        <v>0</v>
      </c>
      <c r="G78" s="12">
        <f t="shared" si="3"/>
        <v>0</v>
      </c>
      <c r="H78" s="15"/>
      <c r="I78" s="25"/>
    </row>
    <row r="79" spans="1:9" s="6" customFormat="1" ht="15" hidden="1" customHeight="1" x14ac:dyDescent="0.25">
      <c r="A79" s="3" t="s">
        <v>14</v>
      </c>
      <c r="B79" s="30" t="s">
        <v>15</v>
      </c>
      <c r="C79" s="30"/>
      <c r="D79" s="31">
        <v>45590</v>
      </c>
      <c r="E79" s="31"/>
      <c r="F79" s="13">
        <v>26669.56</v>
      </c>
      <c r="G79" s="12">
        <f t="shared" si="3"/>
        <v>0.58498705856547495</v>
      </c>
      <c r="H79" s="15"/>
      <c r="I79" s="25"/>
    </row>
    <row r="80" spans="1:9" s="6" customFormat="1" ht="15" hidden="1" customHeight="1" x14ac:dyDescent="0.25">
      <c r="A80" s="3" t="s">
        <v>16</v>
      </c>
      <c r="B80" s="30" t="s">
        <v>17</v>
      </c>
      <c r="C80" s="30"/>
      <c r="D80" s="31">
        <v>103000</v>
      </c>
      <c r="E80" s="31"/>
      <c r="F80" s="13">
        <v>64668.6</v>
      </c>
      <c r="G80" s="12">
        <f t="shared" si="3"/>
        <v>0.62785048543689315</v>
      </c>
      <c r="H80" s="15"/>
      <c r="I80" s="25"/>
    </row>
    <row r="81" spans="1:9" s="6" customFormat="1" ht="15" hidden="1" customHeight="1" x14ac:dyDescent="0.25">
      <c r="A81" s="3" t="s">
        <v>18</v>
      </c>
      <c r="B81" s="30" t="s">
        <v>19</v>
      </c>
      <c r="C81" s="30"/>
      <c r="D81" s="31">
        <v>420000</v>
      </c>
      <c r="E81" s="31"/>
      <c r="F81" s="13">
        <v>266992.28999999998</v>
      </c>
      <c r="G81" s="12">
        <f t="shared" si="3"/>
        <v>0.63569592857142854</v>
      </c>
      <c r="H81" s="15"/>
      <c r="I81" s="25"/>
    </row>
    <row r="82" spans="1:9" s="6" customFormat="1" ht="15" hidden="1" customHeight="1" x14ac:dyDescent="0.25">
      <c r="A82" s="2" t="s">
        <v>24</v>
      </c>
      <c r="B82" s="34" t="s">
        <v>70</v>
      </c>
      <c r="C82" s="35"/>
      <c r="D82" s="36">
        <v>4918235</v>
      </c>
      <c r="E82" s="36"/>
      <c r="F82" s="11">
        <f>F83+F84+F85+F86+F87+F88+F89+F90+F91+F92</f>
        <v>3211430.86</v>
      </c>
      <c r="G82" s="12">
        <f t="shared" si="3"/>
        <v>0.65296409382634213</v>
      </c>
      <c r="H82" s="15"/>
      <c r="I82" s="25"/>
    </row>
    <row r="83" spans="1:9" s="6" customFormat="1" ht="15" hidden="1" customHeight="1" x14ac:dyDescent="0.25">
      <c r="A83" s="3" t="s">
        <v>4</v>
      </c>
      <c r="B83" s="30" t="s">
        <v>5</v>
      </c>
      <c r="C83" s="30"/>
      <c r="D83" s="31">
        <v>2813191</v>
      </c>
      <c r="E83" s="31"/>
      <c r="F83" s="13">
        <v>1941928.38</v>
      </c>
      <c r="G83" s="12">
        <f t="shared" si="3"/>
        <v>0.69029382647676607</v>
      </c>
      <c r="H83" s="15"/>
      <c r="I83" s="25"/>
    </row>
    <row r="84" spans="1:9" s="6" customFormat="1" ht="15" hidden="1" customHeight="1" x14ac:dyDescent="0.25">
      <c r="A84" s="3" t="s">
        <v>6</v>
      </c>
      <c r="B84" s="30" t="s">
        <v>7</v>
      </c>
      <c r="C84" s="30"/>
      <c r="D84" s="31">
        <v>915217</v>
      </c>
      <c r="E84" s="31"/>
      <c r="F84" s="13">
        <v>439374.95</v>
      </c>
      <c r="G84" s="12">
        <f t="shared" si="3"/>
        <v>0.48007734777653827</v>
      </c>
      <c r="H84" s="15"/>
      <c r="I84" s="25"/>
    </row>
    <row r="85" spans="1:9" s="6" customFormat="1" ht="15" hidden="1" customHeight="1" x14ac:dyDescent="0.25">
      <c r="A85" s="3" t="s">
        <v>8</v>
      </c>
      <c r="B85" s="30" t="s">
        <v>9</v>
      </c>
      <c r="C85" s="30"/>
      <c r="D85" s="31">
        <v>33000</v>
      </c>
      <c r="E85" s="31"/>
      <c r="F85" s="13">
        <v>1680</v>
      </c>
      <c r="G85" s="12">
        <f t="shared" si="3"/>
        <v>5.0909090909090911E-2</v>
      </c>
      <c r="H85" s="15"/>
      <c r="I85" s="25"/>
    </row>
    <row r="86" spans="1:9" s="6" customFormat="1" ht="15" hidden="1" customHeight="1" x14ac:dyDescent="0.25">
      <c r="A86" s="3" t="s">
        <v>26</v>
      </c>
      <c r="B86" s="30" t="s">
        <v>27</v>
      </c>
      <c r="C86" s="30"/>
      <c r="D86" s="31">
        <v>2000</v>
      </c>
      <c r="E86" s="31"/>
      <c r="F86" s="13">
        <v>2000</v>
      </c>
      <c r="G86" s="12">
        <f t="shared" si="3"/>
        <v>1</v>
      </c>
      <c r="H86" s="15"/>
      <c r="I86" s="25"/>
    </row>
    <row r="87" spans="1:9" s="6" customFormat="1" ht="15" hidden="1" customHeight="1" x14ac:dyDescent="0.25">
      <c r="A87" s="3" t="s">
        <v>28</v>
      </c>
      <c r="B87" s="30" t="s">
        <v>29</v>
      </c>
      <c r="C87" s="30"/>
      <c r="D87" s="31">
        <v>514320</v>
      </c>
      <c r="E87" s="31"/>
      <c r="F87" s="13">
        <v>357133.22</v>
      </c>
      <c r="G87" s="12">
        <f t="shared" si="3"/>
        <v>0.69437941359464916</v>
      </c>
      <c r="H87" s="15"/>
      <c r="I87" s="25"/>
    </row>
    <row r="88" spans="1:9" s="6" customFormat="1" ht="15" hidden="1" customHeight="1" x14ac:dyDescent="0.25">
      <c r="A88" s="3" t="s">
        <v>10</v>
      </c>
      <c r="B88" s="30" t="s">
        <v>11</v>
      </c>
      <c r="C88" s="30"/>
      <c r="D88" s="31">
        <v>93907</v>
      </c>
      <c r="E88" s="31"/>
      <c r="F88" s="13">
        <v>43796.4</v>
      </c>
      <c r="G88" s="12">
        <f t="shared" si="3"/>
        <v>0.46638056800877464</v>
      </c>
      <c r="H88" s="15"/>
      <c r="I88" s="25"/>
    </row>
    <row r="89" spans="1:9" s="6" customFormat="1" ht="15" hidden="1" customHeight="1" x14ac:dyDescent="0.25">
      <c r="A89" s="3" t="s">
        <v>12</v>
      </c>
      <c r="B89" s="30" t="s">
        <v>13</v>
      </c>
      <c r="C89" s="30"/>
      <c r="D89" s="31">
        <v>5000</v>
      </c>
      <c r="E89" s="31"/>
      <c r="F89" s="13">
        <v>0</v>
      </c>
      <c r="G89" s="12">
        <f t="shared" si="3"/>
        <v>0</v>
      </c>
      <c r="H89" s="15"/>
      <c r="I89" s="25"/>
    </row>
    <row r="90" spans="1:9" s="6" customFormat="1" ht="15" hidden="1" customHeight="1" x14ac:dyDescent="0.25">
      <c r="A90" s="3" t="s">
        <v>14</v>
      </c>
      <c r="B90" s="30" t="s">
        <v>15</v>
      </c>
      <c r="C90" s="30"/>
      <c r="D90" s="31">
        <v>25000</v>
      </c>
      <c r="E90" s="31"/>
      <c r="F90" s="13">
        <v>14908.06</v>
      </c>
      <c r="G90" s="12">
        <f t="shared" si="3"/>
        <v>0.59632240000000003</v>
      </c>
      <c r="H90" s="15"/>
      <c r="I90" s="25"/>
    </row>
    <row r="91" spans="1:9" s="6" customFormat="1" ht="15" hidden="1" customHeight="1" x14ac:dyDescent="0.25">
      <c r="A91" s="3" t="s">
        <v>16</v>
      </c>
      <c r="B91" s="30" t="s">
        <v>17</v>
      </c>
      <c r="C91" s="30"/>
      <c r="D91" s="31">
        <v>148000</v>
      </c>
      <c r="E91" s="31"/>
      <c r="F91" s="13">
        <v>104329.62</v>
      </c>
      <c r="G91" s="12">
        <f t="shared" si="3"/>
        <v>0.70492986486486486</v>
      </c>
      <c r="H91" s="15"/>
      <c r="I91" s="25"/>
    </row>
    <row r="92" spans="1:9" s="6" customFormat="1" ht="15" hidden="1" customHeight="1" x14ac:dyDescent="0.25">
      <c r="A92" s="3" t="s">
        <v>18</v>
      </c>
      <c r="B92" s="30" t="s">
        <v>19</v>
      </c>
      <c r="C92" s="30"/>
      <c r="D92" s="31">
        <v>368600</v>
      </c>
      <c r="E92" s="31"/>
      <c r="F92" s="13">
        <v>306280.23</v>
      </c>
      <c r="G92" s="12">
        <f t="shared" si="3"/>
        <v>0.83092845903418333</v>
      </c>
      <c r="H92" s="15"/>
      <c r="I92" s="25"/>
    </row>
    <row r="93" spans="1:9" s="6" customFormat="1" ht="15" hidden="1" customHeight="1" x14ac:dyDescent="0.25">
      <c r="A93" s="2" t="s">
        <v>24</v>
      </c>
      <c r="B93" s="34" t="s">
        <v>71</v>
      </c>
      <c r="C93" s="35"/>
      <c r="D93" s="36">
        <v>3122305</v>
      </c>
      <c r="E93" s="36"/>
      <c r="F93" s="11">
        <f>F94+F95+F96+F97+F98+F99+F100+F101+F102+F103</f>
        <v>1662683.7100000002</v>
      </c>
      <c r="G93" s="12">
        <f t="shared" si="3"/>
        <v>0.5325180307497186</v>
      </c>
      <c r="H93" s="15"/>
      <c r="I93" s="25"/>
    </row>
    <row r="94" spans="1:9" s="6" customFormat="1" ht="15" hidden="1" customHeight="1" x14ac:dyDescent="0.25">
      <c r="A94" s="3" t="s">
        <v>4</v>
      </c>
      <c r="B94" s="30" t="s">
        <v>5</v>
      </c>
      <c r="C94" s="30"/>
      <c r="D94" s="31">
        <v>1626538</v>
      </c>
      <c r="E94" s="31"/>
      <c r="F94" s="13">
        <v>955595.98</v>
      </c>
      <c r="G94" s="12">
        <f t="shared" si="3"/>
        <v>0.58750301560738205</v>
      </c>
      <c r="H94" s="15"/>
      <c r="I94" s="25"/>
    </row>
    <row r="95" spans="1:9" s="6" customFormat="1" ht="15" hidden="1" customHeight="1" x14ac:dyDescent="0.25">
      <c r="A95" s="3" t="s">
        <v>6</v>
      </c>
      <c r="B95" s="30" t="s">
        <v>7</v>
      </c>
      <c r="C95" s="30"/>
      <c r="D95" s="31">
        <v>531930</v>
      </c>
      <c r="E95" s="31"/>
      <c r="F95" s="13">
        <v>212963.57</v>
      </c>
      <c r="G95" s="12">
        <f t="shared" si="3"/>
        <v>0.40036014137198506</v>
      </c>
      <c r="H95" s="15"/>
      <c r="I95" s="25"/>
    </row>
    <row r="96" spans="1:9" s="6" customFormat="1" ht="15" hidden="1" customHeight="1" x14ac:dyDescent="0.25">
      <c r="A96" s="3" t="s">
        <v>8</v>
      </c>
      <c r="B96" s="30" t="s">
        <v>9</v>
      </c>
      <c r="C96" s="30"/>
      <c r="D96" s="31">
        <v>168000</v>
      </c>
      <c r="E96" s="31"/>
      <c r="F96" s="13">
        <v>9486</v>
      </c>
      <c r="G96" s="12">
        <f t="shared" si="3"/>
        <v>5.6464285714285717E-2</v>
      </c>
      <c r="H96" s="15"/>
      <c r="I96" s="25"/>
    </row>
    <row r="97" spans="1:9" s="6" customFormat="1" ht="15" hidden="1" customHeight="1" x14ac:dyDescent="0.25">
      <c r="A97" s="3" t="s">
        <v>26</v>
      </c>
      <c r="B97" s="30" t="s">
        <v>27</v>
      </c>
      <c r="C97" s="30"/>
      <c r="D97" s="31">
        <v>2000</v>
      </c>
      <c r="E97" s="31"/>
      <c r="F97" s="13">
        <v>1998.92</v>
      </c>
      <c r="G97" s="12">
        <f t="shared" si="3"/>
        <v>0.99946000000000002</v>
      </c>
      <c r="H97" s="15"/>
      <c r="I97" s="25"/>
    </row>
    <row r="98" spans="1:9" s="6" customFormat="1" ht="15" hidden="1" customHeight="1" x14ac:dyDescent="0.25">
      <c r="A98" s="3" t="s">
        <v>28</v>
      </c>
      <c r="B98" s="30" t="s">
        <v>29</v>
      </c>
      <c r="C98" s="30"/>
      <c r="D98" s="31">
        <v>332800</v>
      </c>
      <c r="E98" s="31"/>
      <c r="F98" s="13">
        <v>200773.99</v>
      </c>
      <c r="G98" s="12">
        <f t="shared" si="3"/>
        <v>0.60328722956730763</v>
      </c>
      <c r="H98" s="15"/>
      <c r="I98" s="25"/>
    </row>
    <row r="99" spans="1:9" s="6" customFormat="1" ht="15" hidden="1" customHeight="1" x14ac:dyDescent="0.25">
      <c r="A99" s="3" t="s">
        <v>10</v>
      </c>
      <c r="B99" s="30" t="s">
        <v>11</v>
      </c>
      <c r="C99" s="30"/>
      <c r="D99" s="31">
        <v>69937</v>
      </c>
      <c r="E99" s="31"/>
      <c r="F99" s="13">
        <v>29110.35</v>
      </c>
      <c r="G99" s="12">
        <f t="shared" si="3"/>
        <v>0.41623675593748655</v>
      </c>
      <c r="H99" s="15"/>
      <c r="I99" s="25"/>
    </row>
    <row r="100" spans="1:9" s="6" customFormat="1" ht="15" hidden="1" customHeight="1" x14ac:dyDescent="0.25">
      <c r="A100" s="3" t="s">
        <v>12</v>
      </c>
      <c r="B100" s="30" t="s">
        <v>13</v>
      </c>
      <c r="C100" s="30"/>
      <c r="D100" s="31">
        <v>3000</v>
      </c>
      <c r="E100" s="31"/>
      <c r="F100" s="13">
        <v>0</v>
      </c>
      <c r="G100" s="12">
        <f t="shared" si="3"/>
        <v>0</v>
      </c>
      <c r="H100" s="15"/>
      <c r="I100" s="25"/>
    </row>
    <row r="101" spans="1:9" s="6" customFormat="1" ht="15" hidden="1" customHeight="1" x14ac:dyDescent="0.25">
      <c r="A101" s="3" t="s">
        <v>14</v>
      </c>
      <c r="B101" s="30" t="s">
        <v>15</v>
      </c>
      <c r="C101" s="30"/>
      <c r="D101" s="31">
        <v>12400</v>
      </c>
      <c r="E101" s="31"/>
      <c r="F101" s="13">
        <v>5487.35</v>
      </c>
      <c r="G101" s="12">
        <f t="shared" ref="G101:G132" si="4">F101/D101</f>
        <v>0.44252822580645162</v>
      </c>
      <c r="H101" s="15"/>
      <c r="I101" s="25"/>
    </row>
    <row r="102" spans="1:9" s="6" customFormat="1" ht="15" hidden="1" customHeight="1" x14ac:dyDescent="0.25">
      <c r="A102" s="3" t="s">
        <v>16</v>
      </c>
      <c r="B102" s="30" t="s">
        <v>17</v>
      </c>
      <c r="C102" s="30"/>
      <c r="D102" s="31">
        <v>137400</v>
      </c>
      <c r="E102" s="31"/>
      <c r="F102" s="13">
        <v>73517.52</v>
      </c>
      <c r="G102" s="12">
        <f t="shared" si="4"/>
        <v>0.53506200873362453</v>
      </c>
      <c r="H102" s="15"/>
      <c r="I102" s="25"/>
    </row>
    <row r="103" spans="1:9" s="6" customFormat="1" ht="15" hidden="1" customHeight="1" x14ac:dyDescent="0.25">
      <c r="A103" s="3" t="s">
        <v>18</v>
      </c>
      <c r="B103" s="30" t="s">
        <v>19</v>
      </c>
      <c r="C103" s="30"/>
      <c r="D103" s="31">
        <v>238300</v>
      </c>
      <c r="E103" s="31"/>
      <c r="F103" s="13">
        <v>173750.03</v>
      </c>
      <c r="G103" s="12">
        <f t="shared" si="4"/>
        <v>0.72912308015107008</v>
      </c>
      <c r="H103" s="15"/>
      <c r="I103" s="25"/>
    </row>
    <row r="104" spans="1:9" ht="15" customHeight="1" x14ac:dyDescent="0.25">
      <c r="A104" s="2" t="s">
        <v>30</v>
      </c>
      <c r="B104" s="28" t="s">
        <v>31</v>
      </c>
      <c r="C104" s="28"/>
      <c r="D104" s="29">
        <v>1347000</v>
      </c>
      <c r="E104" s="29"/>
      <c r="F104" s="11">
        <f>F105</f>
        <v>0</v>
      </c>
      <c r="G104" s="12">
        <f t="shared" si="4"/>
        <v>0</v>
      </c>
      <c r="H104" s="15">
        <v>1500000</v>
      </c>
      <c r="I104" s="22" t="s">
        <v>74</v>
      </c>
    </row>
    <row r="105" spans="1:9" ht="15" customHeight="1" x14ac:dyDescent="0.25">
      <c r="A105" s="3" t="s">
        <v>20</v>
      </c>
      <c r="B105" s="30" t="s">
        <v>21</v>
      </c>
      <c r="C105" s="30"/>
      <c r="D105" s="31">
        <v>1347000</v>
      </c>
      <c r="E105" s="31"/>
      <c r="F105" s="13"/>
      <c r="G105" s="12">
        <f t="shared" si="4"/>
        <v>0</v>
      </c>
      <c r="H105" s="15"/>
      <c r="I105" s="22"/>
    </row>
    <row r="106" spans="1:9" ht="15" customHeight="1" x14ac:dyDescent="0.25">
      <c r="A106" s="2" t="s">
        <v>32</v>
      </c>
      <c r="B106" s="28" t="s">
        <v>33</v>
      </c>
      <c r="C106" s="28"/>
      <c r="D106" s="29">
        <v>50000</v>
      </c>
      <c r="E106" s="29"/>
      <c r="F106" s="11">
        <f>F107</f>
        <v>0</v>
      </c>
      <c r="G106" s="12">
        <f t="shared" si="4"/>
        <v>0</v>
      </c>
      <c r="H106" s="15">
        <v>100000</v>
      </c>
      <c r="I106" s="22" t="s">
        <v>75</v>
      </c>
    </row>
    <row r="107" spans="1:9" ht="15" customHeight="1" x14ac:dyDescent="0.25">
      <c r="A107" s="3" t="s">
        <v>10</v>
      </c>
      <c r="B107" s="30" t="s">
        <v>11</v>
      </c>
      <c r="C107" s="30"/>
      <c r="D107" s="31">
        <v>50000</v>
      </c>
      <c r="E107" s="31"/>
      <c r="F107" s="13"/>
      <c r="G107" s="12">
        <f t="shared" si="4"/>
        <v>0</v>
      </c>
      <c r="H107" s="15"/>
      <c r="I107" s="22"/>
    </row>
    <row r="108" spans="1:9" ht="15" customHeight="1" x14ac:dyDescent="0.25">
      <c r="A108" s="4" t="s">
        <v>34</v>
      </c>
      <c r="B108" s="28" t="s">
        <v>35</v>
      </c>
      <c r="C108" s="28"/>
      <c r="D108" s="29">
        <v>6016920</v>
      </c>
      <c r="E108" s="29"/>
      <c r="F108" s="11">
        <f>F109</f>
        <v>4829820</v>
      </c>
      <c r="G108" s="12">
        <f t="shared" si="4"/>
        <v>0.80270636804212125</v>
      </c>
      <c r="H108" s="15"/>
      <c r="I108" s="22"/>
    </row>
    <row r="109" spans="1:9" ht="26.25" customHeight="1" x14ac:dyDescent="0.25">
      <c r="A109" s="3" t="s">
        <v>36</v>
      </c>
      <c r="B109" s="30" t="s">
        <v>37</v>
      </c>
      <c r="C109" s="30"/>
      <c r="D109" s="31">
        <v>6016920</v>
      </c>
      <c r="E109" s="31"/>
      <c r="F109" s="13">
        <f>9920+4819900</f>
        <v>4829820</v>
      </c>
      <c r="G109" s="12">
        <f t="shared" si="4"/>
        <v>0.80270636804212125</v>
      </c>
      <c r="H109" s="17">
        <v>300000</v>
      </c>
      <c r="I109" s="22" t="s">
        <v>76</v>
      </c>
    </row>
    <row r="110" spans="1:9" ht="15" customHeight="1" x14ac:dyDescent="0.25">
      <c r="A110" s="4" t="s">
        <v>38</v>
      </c>
      <c r="B110" s="28" t="s">
        <v>39</v>
      </c>
      <c r="C110" s="28"/>
      <c r="D110" s="29">
        <v>234242</v>
      </c>
      <c r="E110" s="29"/>
      <c r="F110" s="11">
        <f>F111</f>
        <v>196300</v>
      </c>
      <c r="G110" s="12">
        <f t="shared" si="4"/>
        <v>0.838022216340366</v>
      </c>
      <c r="H110" s="15"/>
      <c r="I110" s="22"/>
    </row>
    <row r="111" spans="1:9" ht="27" customHeight="1" x14ac:dyDescent="0.25">
      <c r="A111" s="3" t="s">
        <v>36</v>
      </c>
      <c r="B111" s="30" t="s">
        <v>37</v>
      </c>
      <c r="C111" s="30"/>
      <c r="D111" s="31">
        <v>234242</v>
      </c>
      <c r="E111" s="31"/>
      <c r="F111" s="13">
        <v>196300</v>
      </c>
      <c r="G111" s="12">
        <f t="shared" si="4"/>
        <v>0.838022216340366</v>
      </c>
      <c r="H111" s="15"/>
      <c r="I111" s="22"/>
    </row>
    <row r="112" spans="1:9" ht="15" customHeight="1" x14ac:dyDescent="0.25">
      <c r="A112" s="4" t="s">
        <v>40</v>
      </c>
      <c r="B112" s="28" t="s">
        <v>41</v>
      </c>
      <c r="C112" s="28"/>
      <c r="D112" s="29">
        <v>11062033</v>
      </c>
      <c r="E112" s="29"/>
      <c r="F112" s="11">
        <f>F113+F114</f>
        <v>0</v>
      </c>
      <c r="G112" s="12">
        <f t="shared" si="4"/>
        <v>0</v>
      </c>
      <c r="H112" s="15"/>
      <c r="I112" s="22"/>
    </row>
    <row r="113" spans="1:9" ht="15" customHeight="1" x14ac:dyDescent="0.25">
      <c r="A113" s="3" t="s">
        <v>16</v>
      </c>
      <c r="B113" s="30" t="s">
        <v>17</v>
      </c>
      <c r="C113" s="30"/>
      <c r="D113" s="31">
        <v>2552000</v>
      </c>
      <c r="E113" s="31"/>
      <c r="F113" s="13"/>
      <c r="G113" s="12">
        <f t="shared" si="4"/>
        <v>0</v>
      </c>
      <c r="H113" s="15">
        <v>3000000</v>
      </c>
      <c r="I113" s="22" t="s">
        <v>77</v>
      </c>
    </row>
    <row r="114" spans="1:9" ht="24.75" customHeight="1" x14ac:dyDescent="0.25">
      <c r="A114" s="3" t="s">
        <v>36</v>
      </c>
      <c r="B114" s="30" t="s">
        <v>37</v>
      </c>
      <c r="C114" s="30"/>
      <c r="D114" s="31">
        <v>8510033</v>
      </c>
      <c r="E114" s="31"/>
      <c r="F114" s="13"/>
      <c r="G114" s="12">
        <f t="shared" si="4"/>
        <v>0</v>
      </c>
      <c r="H114" s="15">
        <v>10000000</v>
      </c>
      <c r="I114" s="22" t="s">
        <v>78</v>
      </c>
    </row>
    <row r="115" spans="1:9" ht="15" hidden="1" customHeight="1" x14ac:dyDescent="0.25">
      <c r="A115" s="4" t="s">
        <v>42</v>
      </c>
      <c r="B115" s="28" t="s">
        <v>43</v>
      </c>
      <c r="C115" s="28"/>
      <c r="D115" s="29">
        <v>1322600</v>
      </c>
      <c r="E115" s="29"/>
      <c r="F115" s="11">
        <f>F116+F117+F118+F119+F120+F121</f>
        <v>870395.28999999992</v>
      </c>
      <c r="G115" s="12">
        <f t="shared" si="4"/>
        <v>0.65809412520792376</v>
      </c>
      <c r="H115" s="15"/>
      <c r="I115" s="22"/>
    </row>
    <row r="116" spans="1:9" ht="15" hidden="1" customHeight="1" x14ac:dyDescent="0.25">
      <c r="A116" s="3" t="s">
        <v>4</v>
      </c>
      <c r="B116" s="30" t="s">
        <v>5</v>
      </c>
      <c r="C116" s="30"/>
      <c r="D116" s="31">
        <v>875324</v>
      </c>
      <c r="E116" s="31"/>
      <c r="F116" s="13">
        <v>628178.93000000005</v>
      </c>
      <c r="G116" s="12">
        <f t="shared" si="4"/>
        <v>0.7176530404741559</v>
      </c>
      <c r="H116" s="15"/>
      <c r="I116" s="22"/>
    </row>
    <row r="117" spans="1:9" ht="15" hidden="1" customHeight="1" x14ac:dyDescent="0.25">
      <c r="A117" s="3" t="s">
        <v>6</v>
      </c>
      <c r="B117" s="30" t="s">
        <v>7</v>
      </c>
      <c r="C117" s="30"/>
      <c r="D117" s="31">
        <v>257911</v>
      </c>
      <c r="E117" s="31"/>
      <c r="F117" s="13">
        <v>134182.46</v>
      </c>
      <c r="G117" s="12">
        <f t="shared" si="4"/>
        <v>0.52026652604968382</v>
      </c>
      <c r="H117" s="15"/>
      <c r="I117" s="22"/>
    </row>
    <row r="118" spans="1:9" ht="15" hidden="1" customHeight="1" x14ac:dyDescent="0.25">
      <c r="A118" s="3" t="s">
        <v>8</v>
      </c>
      <c r="B118" s="30" t="s">
        <v>9</v>
      </c>
      <c r="C118" s="30"/>
      <c r="D118" s="31">
        <v>2970</v>
      </c>
      <c r="E118" s="31"/>
      <c r="F118" s="13">
        <v>0</v>
      </c>
      <c r="G118" s="12">
        <f t="shared" si="4"/>
        <v>0</v>
      </c>
      <c r="H118" s="15"/>
      <c r="I118" s="22"/>
    </row>
    <row r="119" spans="1:9" ht="15" hidden="1" customHeight="1" x14ac:dyDescent="0.25">
      <c r="A119" s="3" t="s">
        <v>10</v>
      </c>
      <c r="B119" s="30" t="s">
        <v>11</v>
      </c>
      <c r="C119" s="30"/>
      <c r="D119" s="31">
        <v>5195</v>
      </c>
      <c r="E119" s="31"/>
      <c r="F119" s="13">
        <v>2315.8200000000002</v>
      </c>
      <c r="G119" s="12">
        <f t="shared" si="4"/>
        <v>0.44577863330125123</v>
      </c>
      <c r="H119" s="15"/>
      <c r="I119" s="22"/>
    </row>
    <row r="120" spans="1:9" ht="15" hidden="1" customHeight="1" x14ac:dyDescent="0.25">
      <c r="A120" s="3" t="s">
        <v>14</v>
      </c>
      <c r="B120" s="30" t="s">
        <v>15</v>
      </c>
      <c r="C120" s="30"/>
      <c r="D120" s="31">
        <v>3200</v>
      </c>
      <c r="E120" s="31"/>
      <c r="F120" s="13">
        <v>798.08</v>
      </c>
      <c r="G120" s="12">
        <f t="shared" si="4"/>
        <v>0.24940000000000001</v>
      </c>
      <c r="H120" s="15"/>
      <c r="I120" s="22"/>
    </row>
    <row r="121" spans="1:9" ht="14.25" hidden="1" customHeight="1" x14ac:dyDescent="0.25">
      <c r="A121" s="3" t="s">
        <v>44</v>
      </c>
      <c r="B121" s="30" t="s">
        <v>45</v>
      </c>
      <c r="C121" s="30"/>
      <c r="D121" s="31">
        <v>178000</v>
      </c>
      <c r="E121" s="31"/>
      <c r="F121" s="13">
        <v>104920</v>
      </c>
      <c r="G121" s="12">
        <f t="shared" si="4"/>
        <v>0.58943820224719101</v>
      </c>
      <c r="H121" s="15"/>
      <c r="I121" s="22"/>
    </row>
    <row r="122" spans="1:9" ht="15" customHeight="1" x14ac:dyDescent="0.25">
      <c r="A122" s="4" t="s">
        <v>46</v>
      </c>
      <c r="B122" s="28" t="s">
        <v>47</v>
      </c>
      <c r="C122" s="28"/>
      <c r="D122" s="29">
        <v>582837</v>
      </c>
      <c r="E122" s="29"/>
      <c r="F122" s="11">
        <f>F123+F124+F125</f>
        <v>0</v>
      </c>
      <c r="G122" s="12">
        <f t="shared" si="4"/>
        <v>0</v>
      </c>
      <c r="H122" s="15">
        <v>800000</v>
      </c>
      <c r="I122" s="22" t="s">
        <v>79</v>
      </c>
    </row>
    <row r="123" spans="1:9" ht="15" customHeight="1" x14ac:dyDescent="0.25">
      <c r="A123" s="3" t="s">
        <v>8</v>
      </c>
      <c r="B123" s="30" t="s">
        <v>9</v>
      </c>
      <c r="C123" s="30"/>
      <c r="D123" s="31">
        <v>64837</v>
      </c>
      <c r="E123" s="31"/>
      <c r="F123" s="13"/>
      <c r="G123" s="12">
        <f t="shared" si="4"/>
        <v>0</v>
      </c>
      <c r="H123" s="15"/>
      <c r="I123" s="22"/>
    </row>
    <row r="124" spans="1:9" ht="15" customHeight="1" x14ac:dyDescent="0.25">
      <c r="A124" s="3" t="s">
        <v>10</v>
      </c>
      <c r="B124" s="30" t="s">
        <v>11</v>
      </c>
      <c r="C124" s="30"/>
      <c r="D124" s="31">
        <v>49000</v>
      </c>
      <c r="E124" s="31"/>
      <c r="F124" s="13"/>
      <c r="G124" s="12">
        <f t="shared" si="4"/>
        <v>0</v>
      </c>
      <c r="H124" s="15"/>
      <c r="I124" s="22"/>
    </row>
    <row r="125" spans="1:9" ht="25.5" customHeight="1" x14ac:dyDescent="0.25">
      <c r="A125" s="3" t="s">
        <v>48</v>
      </c>
      <c r="B125" s="30" t="s">
        <v>49</v>
      </c>
      <c r="C125" s="30"/>
      <c r="D125" s="31">
        <v>469000</v>
      </c>
      <c r="E125" s="31"/>
      <c r="F125" s="13"/>
      <c r="G125" s="12">
        <f t="shared" si="4"/>
        <v>0</v>
      </c>
      <c r="H125" s="15"/>
      <c r="I125" s="22"/>
    </row>
    <row r="126" spans="1:9" ht="15" customHeight="1" x14ac:dyDescent="0.25">
      <c r="A126" s="4" t="s">
        <v>50</v>
      </c>
      <c r="B126" s="28" t="s">
        <v>51</v>
      </c>
      <c r="C126" s="28"/>
      <c r="D126" s="29">
        <v>540000</v>
      </c>
      <c r="E126" s="29"/>
      <c r="F126" s="11">
        <f>F127</f>
        <v>417916.31</v>
      </c>
      <c r="G126" s="12">
        <f t="shared" si="4"/>
        <v>0.77391909259259262</v>
      </c>
      <c r="H126" s="15">
        <v>600000</v>
      </c>
      <c r="I126" s="22" t="s">
        <v>80</v>
      </c>
    </row>
    <row r="127" spans="1:9" ht="24.75" customHeight="1" x14ac:dyDescent="0.25">
      <c r="A127" s="3" t="s">
        <v>36</v>
      </c>
      <c r="B127" s="30" t="s">
        <v>37</v>
      </c>
      <c r="C127" s="30"/>
      <c r="D127" s="31">
        <v>540000</v>
      </c>
      <c r="E127" s="31"/>
      <c r="F127" s="13">
        <v>417916.31</v>
      </c>
      <c r="G127" s="12">
        <f t="shared" si="4"/>
        <v>0.77391909259259262</v>
      </c>
      <c r="H127" s="15"/>
      <c r="I127" s="22"/>
    </row>
    <row r="128" spans="1:9" ht="15" customHeight="1" x14ac:dyDescent="0.25">
      <c r="A128" s="4" t="s">
        <v>52</v>
      </c>
      <c r="B128" s="28" t="s">
        <v>53</v>
      </c>
      <c r="C128" s="28"/>
      <c r="D128" s="29">
        <v>332000</v>
      </c>
      <c r="E128" s="29"/>
      <c r="F128" s="11">
        <f>F129+F130+F131</f>
        <v>0</v>
      </c>
      <c r="G128" s="12">
        <f t="shared" si="4"/>
        <v>0</v>
      </c>
      <c r="H128" s="15">
        <v>400000</v>
      </c>
      <c r="I128" s="22" t="s">
        <v>81</v>
      </c>
    </row>
    <row r="129" spans="1:9" ht="15" customHeight="1" x14ac:dyDescent="0.25">
      <c r="A129" s="3" t="s">
        <v>8</v>
      </c>
      <c r="B129" s="30" t="s">
        <v>9</v>
      </c>
      <c r="C129" s="30"/>
      <c r="D129" s="31">
        <v>250000</v>
      </c>
      <c r="E129" s="31"/>
      <c r="F129" s="13"/>
      <c r="G129" s="12">
        <f t="shared" si="4"/>
        <v>0</v>
      </c>
      <c r="H129" s="15"/>
      <c r="I129" s="22"/>
    </row>
    <row r="130" spans="1:9" ht="15" customHeight="1" x14ac:dyDescent="0.25">
      <c r="A130" s="3" t="s">
        <v>10</v>
      </c>
      <c r="B130" s="30" t="s">
        <v>11</v>
      </c>
      <c r="C130" s="30"/>
      <c r="D130" s="31">
        <v>10000</v>
      </c>
      <c r="E130" s="31"/>
      <c r="F130" s="13"/>
      <c r="G130" s="12">
        <f t="shared" si="4"/>
        <v>0</v>
      </c>
      <c r="H130" s="15"/>
      <c r="I130" s="22"/>
    </row>
    <row r="131" spans="1:9" ht="24.75" customHeight="1" x14ac:dyDescent="0.25">
      <c r="A131" s="3" t="s">
        <v>48</v>
      </c>
      <c r="B131" s="30" t="s">
        <v>49</v>
      </c>
      <c r="C131" s="30"/>
      <c r="D131" s="31">
        <v>72000</v>
      </c>
      <c r="E131" s="31"/>
      <c r="F131" s="13"/>
      <c r="G131" s="12">
        <f t="shared" si="4"/>
        <v>0</v>
      </c>
      <c r="H131" s="15"/>
      <c r="I131" s="22"/>
    </row>
    <row r="132" spans="1:9" ht="15" customHeight="1" x14ac:dyDescent="0.25">
      <c r="A132" s="4" t="s">
        <v>54</v>
      </c>
      <c r="B132" s="28" t="s">
        <v>33</v>
      </c>
      <c r="C132" s="28"/>
      <c r="D132" s="29">
        <v>678000</v>
      </c>
      <c r="E132" s="29"/>
      <c r="F132" s="11">
        <f>F133</f>
        <v>359273.71</v>
      </c>
      <c r="G132" s="12">
        <f t="shared" si="4"/>
        <v>0.5299022271386431</v>
      </c>
      <c r="H132" s="15">
        <v>800000</v>
      </c>
      <c r="I132" s="22" t="s">
        <v>82</v>
      </c>
    </row>
    <row r="133" spans="1:9" ht="24" customHeight="1" x14ac:dyDescent="0.25">
      <c r="A133" s="3" t="s">
        <v>36</v>
      </c>
      <c r="B133" s="30" t="s">
        <v>37</v>
      </c>
      <c r="C133" s="30"/>
      <c r="D133" s="31">
        <v>678000</v>
      </c>
      <c r="E133" s="31"/>
      <c r="F133" s="13">
        <v>359273.71</v>
      </c>
      <c r="G133" s="12">
        <f t="shared" ref="G133:G139" si="5">F133/D133</f>
        <v>0.5299022271386431</v>
      </c>
      <c r="H133" s="15"/>
      <c r="I133" s="22"/>
    </row>
    <row r="134" spans="1:9" ht="15" customHeight="1" x14ac:dyDescent="0.25">
      <c r="A134" s="4" t="s">
        <v>55</v>
      </c>
      <c r="B134" s="28" t="s">
        <v>33</v>
      </c>
      <c r="C134" s="28"/>
      <c r="D134" s="29">
        <v>1929900</v>
      </c>
      <c r="E134" s="29"/>
      <c r="F134" s="11">
        <f>F135+F136+F137+F138</f>
        <v>304221</v>
      </c>
      <c r="G134" s="12">
        <f t="shared" si="5"/>
        <v>0.15763562878905643</v>
      </c>
      <c r="H134" s="15"/>
      <c r="I134" s="22"/>
    </row>
    <row r="135" spans="1:9" ht="15" customHeight="1" x14ac:dyDescent="0.25">
      <c r="A135" s="3" t="s">
        <v>8</v>
      </c>
      <c r="B135" s="30" t="s">
        <v>9</v>
      </c>
      <c r="C135" s="30"/>
      <c r="D135" s="31">
        <v>205000</v>
      </c>
      <c r="E135" s="31"/>
      <c r="F135" s="13"/>
      <c r="G135" s="12">
        <f t="shared" si="5"/>
        <v>0</v>
      </c>
      <c r="H135" s="15">
        <v>200000</v>
      </c>
      <c r="I135" s="22" t="s">
        <v>83</v>
      </c>
    </row>
    <row r="136" spans="1:9" ht="40.5" customHeight="1" x14ac:dyDescent="0.25">
      <c r="A136" s="3" t="s">
        <v>10</v>
      </c>
      <c r="B136" s="30" t="s">
        <v>11</v>
      </c>
      <c r="C136" s="30"/>
      <c r="D136" s="31">
        <v>964900</v>
      </c>
      <c r="E136" s="31"/>
      <c r="F136" s="13"/>
      <c r="G136" s="12">
        <f t="shared" si="5"/>
        <v>0</v>
      </c>
      <c r="H136" s="15">
        <v>400000</v>
      </c>
      <c r="I136" s="26" t="s">
        <v>84</v>
      </c>
    </row>
    <row r="137" spans="1:9" ht="24.75" customHeight="1" x14ac:dyDescent="0.25">
      <c r="A137" s="3" t="s">
        <v>48</v>
      </c>
      <c r="B137" s="30" t="s">
        <v>49</v>
      </c>
      <c r="C137" s="30"/>
      <c r="D137" s="31">
        <v>60000</v>
      </c>
      <c r="E137" s="31"/>
      <c r="F137" s="13"/>
      <c r="G137" s="12">
        <f t="shared" si="5"/>
        <v>0</v>
      </c>
      <c r="H137" s="15">
        <v>400000</v>
      </c>
      <c r="I137" s="22" t="s">
        <v>85</v>
      </c>
    </row>
    <row r="138" spans="1:9" ht="24" customHeight="1" x14ac:dyDescent="0.25">
      <c r="A138" s="3" t="s">
        <v>36</v>
      </c>
      <c r="B138" s="30" t="s">
        <v>37</v>
      </c>
      <c r="C138" s="30"/>
      <c r="D138" s="31">
        <v>700000</v>
      </c>
      <c r="E138" s="31"/>
      <c r="F138" s="13">
        <v>304221</v>
      </c>
      <c r="G138" s="12">
        <f t="shared" si="5"/>
        <v>0.43460142857142858</v>
      </c>
      <c r="H138" s="15">
        <v>1800000</v>
      </c>
      <c r="I138" s="22" t="s">
        <v>86</v>
      </c>
    </row>
    <row r="139" spans="1:9" ht="31.5" customHeight="1" x14ac:dyDescent="0.3">
      <c r="A139" s="5" t="s">
        <v>56</v>
      </c>
      <c r="B139" s="28" t="s">
        <v>57</v>
      </c>
      <c r="C139" s="28"/>
      <c r="D139" s="32">
        <f>56104043-D16-D115</f>
        <v>30291632</v>
      </c>
      <c r="E139" s="32"/>
      <c r="F139" s="14">
        <f>F5+F16+F104+F106+F108+F110+F112+F115+F122+F126+F128+F132+F134</f>
        <v>22984452.109999999</v>
      </c>
      <c r="G139" s="12">
        <f t="shared" si="5"/>
        <v>0.75877232728827548</v>
      </c>
      <c r="H139" s="18">
        <f>H5+H104+H106+H109+H113+H114+H122+H126+H128+H132+H135+H136+H137+H138</f>
        <v>32800000</v>
      </c>
      <c r="I139" s="19" t="s">
        <v>91</v>
      </c>
    </row>
    <row r="140" spans="1:9" ht="24.75" customHeight="1" x14ac:dyDescent="0.3">
      <c r="H140" s="20"/>
      <c r="I140" s="20"/>
    </row>
    <row r="141" spans="1:9" ht="27.75" customHeight="1" x14ac:dyDescent="0.3">
      <c r="A141" s="44" t="s">
        <v>87</v>
      </c>
      <c r="B141" s="45"/>
      <c r="C141" s="45"/>
      <c r="D141" s="45"/>
      <c r="E141" s="45"/>
      <c r="F141" s="45"/>
      <c r="G141" s="46"/>
      <c r="H141" s="18">
        <v>50000000</v>
      </c>
      <c r="I141" s="21" t="s">
        <v>89</v>
      </c>
    </row>
    <row r="142" spans="1:9" ht="28.5" customHeight="1" x14ac:dyDescent="0.3">
      <c r="A142" s="44" t="s">
        <v>88</v>
      </c>
      <c r="B142" s="45"/>
      <c r="C142" s="45"/>
      <c r="D142" s="45"/>
      <c r="E142" s="45"/>
      <c r="F142" s="45"/>
      <c r="G142" s="46"/>
      <c r="H142" s="18">
        <f>H141-H139</f>
        <v>17200000</v>
      </c>
      <c r="I142" s="21" t="s">
        <v>90</v>
      </c>
    </row>
    <row r="166" spans="3:3" ht="8.1" customHeight="1" x14ac:dyDescent="0.25"/>
    <row r="167" spans="3:3" ht="12" customHeight="1" x14ac:dyDescent="0.25">
      <c r="C167" s="1" t="s">
        <v>59</v>
      </c>
    </row>
  </sheetData>
  <mergeCells count="276">
    <mergeCell ref="A142:G142"/>
    <mergeCell ref="B47:C47"/>
    <mergeCell ref="D47:E47"/>
    <mergeCell ref="B46:C46"/>
    <mergeCell ref="D46:E46"/>
    <mergeCell ref="B106:C106"/>
    <mergeCell ref="D106:E106"/>
    <mergeCell ref="B15:C15"/>
    <mergeCell ref="D15:E15"/>
    <mergeCell ref="B16:C16"/>
    <mergeCell ref="D16:E16"/>
    <mergeCell ref="B20:C20"/>
    <mergeCell ref="D20:E20"/>
    <mergeCell ref="B17:C17"/>
    <mergeCell ref="D17:E17"/>
    <mergeCell ref="B23:C23"/>
    <mergeCell ref="D23:E23"/>
    <mergeCell ref="B24:C24"/>
    <mergeCell ref="B12:C12"/>
    <mergeCell ref="D12:E12"/>
    <mergeCell ref="B14:C14"/>
    <mergeCell ref="D14:E14"/>
    <mergeCell ref="B13:C13"/>
    <mergeCell ref="D13:E13"/>
    <mergeCell ref="B10:C10"/>
    <mergeCell ref="B110:C110"/>
    <mergeCell ref="B104:C104"/>
    <mergeCell ref="D104:E104"/>
    <mergeCell ref="D10:E10"/>
    <mergeCell ref="B11:C11"/>
    <mergeCell ref="D11:E11"/>
    <mergeCell ref="B4:C4"/>
    <mergeCell ref="D4:E4"/>
    <mergeCell ref="B5:C5"/>
    <mergeCell ref="D5:E5"/>
    <mergeCell ref="A3:F3"/>
    <mergeCell ref="B9:C9"/>
    <mergeCell ref="D9:E9"/>
    <mergeCell ref="B6:C6"/>
    <mergeCell ref="D6:E6"/>
    <mergeCell ref="B7:C7"/>
    <mergeCell ref="D7:E7"/>
    <mergeCell ref="B8:C8"/>
    <mergeCell ref="D8:E8"/>
    <mergeCell ref="D24:E24"/>
    <mergeCell ref="B29:C29"/>
    <mergeCell ref="D29:E29"/>
    <mergeCell ref="B18:C18"/>
    <mergeCell ref="D18:E18"/>
    <mergeCell ref="B19:C19"/>
    <mergeCell ref="D19:E19"/>
    <mergeCell ref="B22:C22"/>
    <mergeCell ref="D22:E22"/>
    <mergeCell ref="B21:C21"/>
    <mergeCell ref="D21:E21"/>
    <mergeCell ref="B31:C31"/>
    <mergeCell ref="D31:E31"/>
    <mergeCell ref="B25:C25"/>
    <mergeCell ref="D25:E25"/>
    <mergeCell ref="B26:C26"/>
    <mergeCell ref="D26:E26"/>
    <mergeCell ref="B27:C27"/>
    <mergeCell ref="B28:C28"/>
    <mergeCell ref="D28:E28"/>
    <mergeCell ref="D27:E27"/>
    <mergeCell ref="B30:C30"/>
    <mergeCell ref="D30:E30"/>
    <mergeCell ref="B32:C32"/>
    <mergeCell ref="D32:E32"/>
    <mergeCell ref="B33:C33"/>
    <mergeCell ref="D33:E33"/>
    <mergeCell ref="B36:C36"/>
    <mergeCell ref="D36:E36"/>
    <mergeCell ref="D43:E43"/>
    <mergeCell ref="D53:E53"/>
    <mergeCell ref="B49:C49"/>
    <mergeCell ref="D49:E49"/>
    <mergeCell ref="B51:C51"/>
    <mergeCell ref="B34:C34"/>
    <mergeCell ref="D34:E34"/>
    <mergeCell ref="B35:C35"/>
    <mergeCell ref="D35:E35"/>
    <mergeCell ref="D38:E38"/>
    <mergeCell ref="D45:E45"/>
    <mergeCell ref="B42:C42"/>
    <mergeCell ref="D42:E42"/>
    <mergeCell ref="B43:C43"/>
    <mergeCell ref="D44:E44"/>
    <mergeCell ref="B40:C40"/>
    <mergeCell ref="D41:E41"/>
    <mergeCell ref="B116:C116"/>
    <mergeCell ref="D116:E116"/>
    <mergeCell ref="B115:C115"/>
    <mergeCell ref="D115:E115"/>
    <mergeCell ref="D108:E108"/>
    <mergeCell ref="B109:C109"/>
    <mergeCell ref="D109:E109"/>
    <mergeCell ref="B113:C113"/>
    <mergeCell ref="D113:E113"/>
    <mergeCell ref="B105:C105"/>
    <mergeCell ref="D105:E105"/>
    <mergeCell ref="D40:E40"/>
    <mergeCell ref="B41:C41"/>
    <mergeCell ref="D132:E132"/>
    <mergeCell ref="B133:C133"/>
    <mergeCell ref="D133:E133"/>
    <mergeCell ref="B117:C117"/>
    <mergeCell ref="B37:C37"/>
    <mergeCell ref="D37:E37"/>
    <mergeCell ref="D110:E110"/>
    <mergeCell ref="B107:C107"/>
    <mergeCell ref="D107:E107"/>
    <mergeCell ref="B108:C108"/>
    <mergeCell ref="D130:E130"/>
    <mergeCell ref="B129:C129"/>
    <mergeCell ref="D129:E129"/>
    <mergeCell ref="B123:C123"/>
    <mergeCell ref="B38:C38"/>
    <mergeCell ref="B58:C58"/>
    <mergeCell ref="D58:E58"/>
    <mergeCell ref="B39:C39"/>
    <mergeCell ref="D39:E39"/>
    <mergeCell ref="B45:C45"/>
    <mergeCell ref="B132:C132"/>
    <mergeCell ref="B126:C126"/>
    <mergeCell ref="D126:E126"/>
    <mergeCell ref="B111:C111"/>
    <mergeCell ref="D111:E111"/>
    <mergeCell ref="B112:C112"/>
    <mergeCell ref="D112:E112"/>
    <mergeCell ref="D117:E117"/>
    <mergeCell ref="B134:C134"/>
    <mergeCell ref="B131:C131"/>
    <mergeCell ref="D131:E131"/>
    <mergeCell ref="B127:C127"/>
    <mergeCell ref="D127:E127"/>
    <mergeCell ref="B118:C118"/>
    <mergeCell ref="D118:E118"/>
    <mergeCell ref="B121:C121"/>
    <mergeCell ref="D121:E121"/>
    <mergeCell ref="B119:C119"/>
    <mergeCell ref="D119:E119"/>
    <mergeCell ref="D134:E134"/>
    <mergeCell ref="B128:C128"/>
    <mergeCell ref="D128:E128"/>
    <mergeCell ref="B114:C114"/>
    <mergeCell ref="D114:E114"/>
    <mergeCell ref="A141:G141"/>
    <mergeCell ref="B135:C135"/>
    <mergeCell ref="D135:E135"/>
    <mergeCell ref="B136:C136"/>
    <mergeCell ref="D136:E136"/>
    <mergeCell ref="B138:C138"/>
    <mergeCell ref="D138:E138"/>
    <mergeCell ref="B139:C139"/>
    <mergeCell ref="D139:E139"/>
    <mergeCell ref="B137:C137"/>
    <mergeCell ref="D137:E137"/>
    <mergeCell ref="B124:C124"/>
    <mergeCell ref="D124:E124"/>
    <mergeCell ref="B125:C125"/>
    <mergeCell ref="D125:E125"/>
    <mergeCell ref="D123:E123"/>
    <mergeCell ref="B120:C120"/>
    <mergeCell ref="D120:E120"/>
    <mergeCell ref="B44:C44"/>
    <mergeCell ref="B130:C130"/>
    <mergeCell ref="B122:C122"/>
    <mergeCell ref="D122:E122"/>
    <mergeCell ref="B48:C48"/>
    <mergeCell ref="D48:E48"/>
    <mergeCell ref="B50:C50"/>
    <mergeCell ref="D50:E50"/>
    <mergeCell ref="B63:C63"/>
    <mergeCell ref="B54:C54"/>
    <mergeCell ref="D54:E54"/>
    <mergeCell ref="B55:C55"/>
    <mergeCell ref="D55:E55"/>
    <mergeCell ref="D51:E51"/>
    <mergeCell ref="B52:C52"/>
    <mergeCell ref="D52:E52"/>
    <mergeCell ref="B53:C53"/>
    <mergeCell ref="B56:C56"/>
    <mergeCell ref="D56:E56"/>
    <mergeCell ref="D62:E62"/>
    <mergeCell ref="D57:E57"/>
    <mergeCell ref="B59:C59"/>
    <mergeCell ref="D59:E59"/>
    <mergeCell ref="B57:C57"/>
    <mergeCell ref="D72:E72"/>
    <mergeCell ref="D71:E71"/>
    <mergeCell ref="B60:C60"/>
    <mergeCell ref="B68:C68"/>
    <mergeCell ref="D68:E68"/>
    <mergeCell ref="B61:C61"/>
    <mergeCell ref="D61:E61"/>
    <mergeCell ref="D60:E60"/>
    <mergeCell ref="B62:C62"/>
    <mergeCell ref="B67:C67"/>
    <mergeCell ref="D63:E63"/>
    <mergeCell ref="B64:C64"/>
    <mergeCell ref="D64:E64"/>
    <mergeCell ref="B69:C69"/>
    <mergeCell ref="D69:E69"/>
    <mergeCell ref="B65:C65"/>
    <mergeCell ref="D65:E65"/>
    <mergeCell ref="B66:C66"/>
    <mergeCell ref="D66:E66"/>
    <mergeCell ref="D67:E67"/>
    <mergeCell ref="B75:C75"/>
    <mergeCell ref="B71:C71"/>
    <mergeCell ref="D75:E75"/>
    <mergeCell ref="B70:C70"/>
    <mergeCell ref="D70:E70"/>
    <mergeCell ref="B73:C73"/>
    <mergeCell ref="D73:E73"/>
    <mergeCell ref="B74:C74"/>
    <mergeCell ref="D74:E74"/>
    <mergeCell ref="B72:C72"/>
    <mergeCell ref="B81:C81"/>
    <mergeCell ref="D81:E81"/>
    <mergeCell ref="B76:C76"/>
    <mergeCell ref="D76:E76"/>
    <mergeCell ref="B77:C77"/>
    <mergeCell ref="D77:E77"/>
    <mergeCell ref="B78:C78"/>
    <mergeCell ref="D78:E78"/>
    <mergeCell ref="B80:C80"/>
    <mergeCell ref="D80:E80"/>
    <mergeCell ref="B79:C79"/>
    <mergeCell ref="D79:E79"/>
    <mergeCell ref="D97:E97"/>
    <mergeCell ref="B82:C82"/>
    <mergeCell ref="B90:C90"/>
    <mergeCell ref="D90:E90"/>
    <mergeCell ref="D82:E82"/>
    <mergeCell ref="B87:C87"/>
    <mergeCell ref="D87:E87"/>
    <mergeCell ref="B88:C88"/>
    <mergeCell ref="D88:E88"/>
    <mergeCell ref="B91:C91"/>
    <mergeCell ref="D91:E91"/>
    <mergeCell ref="B83:C83"/>
    <mergeCell ref="D83:E83"/>
    <mergeCell ref="B84:C84"/>
    <mergeCell ref="D84:E84"/>
    <mergeCell ref="B85:C85"/>
    <mergeCell ref="D85:E85"/>
    <mergeCell ref="B86:C86"/>
    <mergeCell ref="D86:E86"/>
    <mergeCell ref="B89:C89"/>
    <mergeCell ref="D89:E89"/>
    <mergeCell ref="A2:I2"/>
    <mergeCell ref="B103:C103"/>
    <mergeCell ref="D103:E103"/>
    <mergeCell ref="B98:C98"/>
    <mergeCell ref="D98:E98"/>
    <mergeCell ref="B99:C99"/>
    <mergeCell ref="D99:E99"/>
    <mergeCell ref="B100:C100"/>
    <mergeCell ref="D100:E100"/>
    <mergeCell ref="B102:C102"/>
    <mergeCell ref="B96:C96"/>
    <mergeCell ref="D96:E96"/>
    <mergeCell ref="B93:C93"/>
    <mergeCell ref="D93:E93"/>
    <mergeCell ref="B95:C95"/>
    <mergeCell ref="D95:E95"/>
    <mergeCell ref="B92:C92"/>
    <mergeCell ref="D92:E92"/>
    <mergeCell ref="D102:E102"/>
    <mergeCell ref="B101:C101"/>
    <mergeCell ref="D101:E101"/>
    <mergeCell ref="B94:C94"/>
    <mergeCell ref="D94:E94"/>
    <mergeCell ref="B97:C97"/>
  </mergeCells>
  <phoneticPr fontId="0" type="noConversion"/>
  <pageMargins left="0.25" right="0.30694444444444446" top="0.25" bottom="0.25" header="0.3" footer="0.3"/>
  <pageSetup paperSize="9" scale="72" fitToHeight="100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скорочена</vt:lpstr>
      <vt:lpstr>з ДНЗ</vt:lpstr>
      <vt:lpstr>Лист1 (2)</vt:lpstr>
      <vt:lpstr>'Лист1 (2)'!Область_печати</vt:lpstr>
      <vt:lpstr>скорочена!Область_печати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Qwerty</dc:creator>
  <cp:lastModifiedBy>admin</cp:lastModifiedBy>
  <cp:lastPrinted>2016-11-15T11:55:30Z</cp:lastPrinted>
  <dcterms:created xsi:type="dcterms:W3CDTF">2016-10-07T08:49:27Z</dcterms:created>
  <dcterms:modified xsi:type="dcterms:W3CDTF">2017-11-01T09:25:10Z</dcterms:modified>
</cp:coreProperties>
</file>