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5" yWindow="165" windowWidth="20115" windowHeight="7815"/>
  </bookViews>
  <sheets>
    <sheet name="фінансування установ" sheetId="2" r:id="rId1"/>
  </sheets>
  <definedNames>
    <definedName name="_xlnm.Print_Area" localSheetId="0">'фінансування установ'!$A$1:$E$156</definedName>
  </definedNames>
  <calcPr calcId="125725" refMode="R1C1"/>
</workbook>
</file>

<file path=xl/calcChain.xml><?xml version="1.0" encoding="utf-8"?>
<calcChain xmlns="http://schemas.openxmlformats.org/spreadsheetml/2006/main">
  <c r="E152" i="2"/>
  <c r="E151"/>
  <c r="E150"/>
  <c r="E149"/>
  <c r="D148"/>
  <c r="E148" s="1"/>
  <c r="C148"/>
  <c r="E147"/>
  <c r="D146"/>
  <c r="C146"/>
  <c r="E145"/>
  <c r="D144"/>
  <c r="C144"/>
  <c r="E143"/>
  <c r="D142"/>
  <c r="C142"/>
  <c r="E141"/>
  <c r="E140"/>
  <c r="E139"/>
  <c r="D138"/>
  <c r="C138"/>
  <c r="E137"/>
  <c r="D136"/>
  <c r="C136"/>
  <c r="E135"/>
  <c r="E134"/>
  <c r="E133"/>
  <c r="D132"/>
  <c r="C132"/>
  <c r="E131"/>
  <c r="E130"/>
  <c r="D129"/>
  <c r="C129"/>
  <c r="E128"/>
  <c r="D127"/>
  <c r="C127"/>
  <c r="E127" s="1"/>
  <c r="E126"/>
  <c r="E125"/>
  <c r="E124"/>
  <c r="D123"/>
  <c r="C123"/>
  <c r="E123" s="1"/>
  <c r="E122"/>
  <c r="E121"/>
  <c r="E120"/>
  <c r="E119"/>
  <c r="E118"/>
  <c r="E117"/>
  <c r="D116"/>
  <c r="C116"/>
  <c r="E115"/>
  <c r="D114"/>
  <c r="C114"/>
  <c r="E113"/>
  <c r="E112"/>
  <c r="E111"/>
  <c r="D110"/>
  <c r="C110"/>
  <c r="E109"/>
  <c r="D108"/>
  <c r="C108"/>
  <c r="E107"/>
  <c r="D106"/>
  <c r="C106"/>
  <c r="E105"/>
  <c r="E104"/>
  <c r="E103"/>
  <c r="E102"/>
  <c r="E101"/>
  <c r="E100"/>
  <c r="E99"/>
  <c r="E98"/>
  <c r="E97"/>
  <c r="E96"/>
  <c r="D95"/>
  <c r="C95"/>
  <c r="E94"/>
  <c r="E93"/>
  <c r="E92"/>
  <c r="E91"/>
  <c r="E90"/>
  <c r="E89"/>
  <c r="E88"/>
  <c r="E87"/>
  <c r="E86"/>
  <c r="E85"/>
  <c r="D84"/>
  <c r="E84" s="1"/>
  <c r="C84"/>
  <c r="E83"/>
  <c r="E82"/>
  <c r="E81"/>
  <c r="E80"/>
  <c r="E79"/>
  <c r="E78"/>
  <c r="E77"/>
  <c r="E76"/>
  <c r="E75"/>
  <c r="E74"/>
  <c r="D73"/>
  <c r="C73"/>
  <c r="E72"/>
  <c r="E71"/>
  <c r="E70"/>
  <c r="E69"/>
  <c r="E68"/>
  <c r="E67"/>
  <c r="E66"/>
  <c r="E65"/>
  <c r="E64"/>
  <c r="E63"/>
  <c r="D62"/>
  <c r="E62" s="1"/>
  <c r="C62"/>
  <c r="E61"/>
  <c r="E60"/>
  <c r="E59"/>
  <c r="E58"/>
  <c r="E57"/>
  <c r="E56"/>
  <c r="E55"/>
  <c r="E54"/>
  <c r="E53"/>
  <c r="E52"/>
  <c r="D51"/>
  <c r="C51"/>
  <c r="E50"/>
  <c r="E49"/>
  <c r="E48"/>
  <c r="E47"/>
  <c r="E46"/>
  <c r="E45"/>
  <c r="E44"/>
  <c r="E43"/>
  <c r="E42"/>
  <c r="E41"/>
  <c r="D40"/>
  <c r="E40" s="1"/>
  <c r="C40"/>
  <c r="E39"/>
  <c r="E38"/>
  <c r="E37"/>
  <c r="E36"/>
  <c r="E35"/>
  <c r="E34"/>
  <c r="E33"/>
  <c r="E32"/>
  <c r="E31"/>
  <c r="E30"/>
  <c r="D29"/>
  <c r="C29"/>
  <c r="D28"/>
  <c r="E28" s="1"/>
  <c r="C28"/>
  <c r="D27"/>
  <c r="C27"/>
  <c r="D26"/>
  <c r="E26" s="1"/>
  <c r="C26"/>
  <c r="D25"/>
  <c r="C25"/>
  <c r="D24"/>
  <c r="E24" s="1"/>
  <c r="C24"/>
  <c r="D23"/>
  <c r="C23"/>
  <c r="D22"/>
  <c r="E22" s="1"/>
  <c r="C22"/>
  <c r="D21"/>
  <c r="C21"/>
  <c r="D20"/>
  <c r="E20" s="1"/>
  <c r="C20"/>
  <c r="D19"/>
  <c r="D18" s="1"/>
  <c r="C19"/>
  <c r="E17"/>
  <c r="E15"/>
  <c r="E14"/>
  <c r="E13"/>
  <c r="E12"/>
  <c r="E11"/>
  <c r="E10"/>
  <c r="E9"/>
  <c r="E8"/>
  <c r="E7"/>
  <c r="D6"/>
  <c r="C6"/>
  <c r="E129" l="1"/>
  <c r="E106"/>
  <c r="D153"/>
  <c r="E19"/>
  <c r="E21"/>
  <c r="E23"/>
  <c r="E25"/>
  <c r="E27"/>
  <c r="E29"/>
  <c r="E51"/>
  <c r="E73"/>
  <c r="E95"/>
  <c r="E108"/>
  <c r="E114"/>
  <c r="E136"/>
  <c r="E142"/>
  <c r="E110"/>
  <c r="E116"/>
  <c r="E132"/>
  <c r="E138"/>
  <c r="E144"/>
  <c r="E146"/>
  <c r="C153"/>
  <c r="C18"/>
  <c r="E18" s="1"/>
  <c r="E6"/>
  <c r="E153" l="1"/>
</calcChain>
</file>

<file path=xl/sharedStrings.xml><?xml version="1.0" encoding="utf-8"?>
<sst xmlns="http://schemas.openxmlformats.org/spreadsheetml/2006/main" count="307" uniqueCount="89">
  <si>
    <t>Загальний фонд</t>
  </si>
  <si>
    <t>Код</t>
  </si>
  <si>
    <t xml:space="preserve"> Найменування</t>
  </si>
  <si>
    <t>0170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</si>
  <si>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</si>
  <si>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</si>
  <si>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</si>
  <si>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</si>
  <si>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</si>
  <si>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</si>
  <si>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</si>
  <si>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</si>
  <si>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</si>
  <si>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</si>
  <si>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</si>
  <si>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</si>
  <si>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</si>
  <si>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</si>
  <si>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</si>
  <si>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</si>
  <si>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</si>
  <si>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</si>
  <si>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</si>
  <si>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</si>
  <si>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</si>
  <si>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</si>
  <si>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</si>
  <si>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1010</t>
  </si>
  <si>
    <t>Дошкільна освіта</t>
  </si>
  <si>
    <t>2220</t>
  </si>
  <si>
    <t>Медикаменти та перев`язувальні матеріали</t>
  </si>
  <si>
    <t>2230</t>
  </si>
  <si>
    <t>Продукти харчування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</si>
  <si>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</si>
  <si>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</si>
  <si>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3400</t>
  </si>
  <si>
    <t>Інші видатки на соціальний захист населення</t>
  </si>
  <si>
    <t>3500</t>
  </si>
  <si>
    <t>Інші видатки</t>
  </si>
  <si>
    <t>4030</t>
  </si>
  <si>
    <t>Філармонії, музичні колективи і ансамблі та інші мистецькі заклади та заходи</t>
  </si>
  <si>
    <t>2610</t>
  </si>
  <si>
    <t>Субсидії та поточні трансферти підприємствам (установам, організаціям)</t>
  </si>
  <si>
    <t>4090</t>
  </si>
  <si>
    <t>Палаци і будинки культури, клуби та інші заклади клубного типу</t>
  </si>
  <si>
    <t>2275</t>
  </si>
  <si>
    <t>Оплата інших енергоносіїв</t>
  </si>
  <si>
    <t>4200</t>
  </si>
  <si>
    <t>Інші культурно-освітні заклади та заходи</t>
  </si>
  <si>
    <t>5011</t>
  </si>
  <si>
    <t>Проведення навчально-тренувальних зборів і змагань з олімпійських видів спорту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</si>
  <si>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</si>
  <si>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</si>
  <si>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6030</t>
  </si>
  <si>
    <t>Фінансова підтримка об`єктів житлово-комунального господарства</t>
  </si>
  <si>
    <t>6052</t>
  </si>
  <si>
    <t>Забезпечення функціонування водопровідно-каналізаційного господарства</t>
  </si>
  <si>
    <t>6060</t>
  </si>
  <si>
    <t>Благоустрій міст, сіл, селищ</t>
  </si>
  <si>
    <t>6650</t>
  </si>
  <si>
    <t>Утримання та розвиток інфраструктури доріг</t>
  </si>
  <si>
    <t>7212</t>
  </si>
  <si>
    <t>Підтримка періодичних видань (газет та журналів)</t>
  </si>
  <si>
    <t>7830</t>
  </si>
  <si>
    <t>Заходи та роботи з мобілізаційної підготовки місцевого значення</t>
  </si>
  <si>
    <t>8600</t>
  </si>
  <si>
    <t xml:space="preserve"> </t>
  </si>
  <si>
    <t xml:space="preserve">Усього </t>
  </si>
  <si>
    <t>Н.І.Мусієнко</t>
  </si>
  <si>
    <t>Аналіз фінансування установ за 2017 рік</t>
  </si>
  <si>
    <t>Скоригований план на рік, грн.</t>
  </si>
  <si>
    <t>Касові видатки за 2017 рік, грн.</t>
  </si>
  <si>
    <t>% виконання</t>
  </si>
  <si>
    <t>ДНЗ "Лісова казка"</t>
  </si>
  <si>
    <t>ДНЗ "Спадкоємець"</t>
  </si>
  <si>
    <t>ДНЗ "Даринка"</t>
  </si>
  <si>
    <t>ДНЗ "Берізка"</t>
  </si>
  <si>
    <t>ДНЗ "Іскорка"</t>
  </si>
  <si>
    <t>ДНЗ "Джерельце"</t>
  </si>
  <si>
    <t>ДНЗ "Казка"</t>
  </si>
  <si>
    <r>
      <t>Субсидії та поточні трансферти підприємствам (установам, організаціям)</t>
    </r>
    <r>
      <rPr>
        <b/>
        <i/>
        <sz val="12"/>
        <color theme="1"/>
        <rFont val="Times New Roman"/>
        <family val="1"/>
        <charset val="204"/>
      </rPr>
      <t xml:space="preserve"> КЗ "Боярська міська ДЮСШ"</t>
    </r>
  </si>
  <si>
    <r>
      <t xml:space="preserve">Субсидії та поточні трансферти підприємствам (установам, організаціям) </t>
    </r>
    <r>
      <rPr>
        <b/>
        <i/>
        <sz val="12"/>
        <color theme="1"/>
        <rFont val="Times New Roman"/>
        <family val="1"/>
        <charset val="204"/>
      </rPr>
      <t>КП "Боярка-Водоканал"</t>
    </r>
  </si>
  <si>
    <r>
      <t xml:space="preserve">Субсидії та поточні трансферти підприємствам (установам, організаціям) </t>
    </r>
    <r>
      <rPr>
        <b/>
        <i/>
        <sz val="12"/>
        <color theme="1"/>
        <rFont val="Times New Roman"/>
        <family val="1"/>
        <charset val="204"/>
      </rPr>
      <t>КП "БГВУЖКГ"</t>
    </r>
  </si>
  <si>
    <r>
      <t xml:space="preserve">Субсидії та поточні трансферти підприємствам (установам, організаціям) </t>
    </r>
    <r>
      <rPr>
        <b/>
        <i/>
        <sz val="12"/>
        <color theme="1"/>
        <rFont val="Times New Roman"/>
        <family val="1"/>
        <charset val="204"/>
      </rPr>
      <t>КП "Банно-оздоровчий комплекс"</t>
    </r>
  </si>
  <si>
    <r>
      <t xml:space="preserve">Субсидії та поточні трансферти підприємствам (установам, організаціям) </t>
    </r>
    <r>
      <rPr>
        <b/>
        <i/>
        <sz val="12"/>
        <color theme="1"/>
        <rFont val="Times New Roman"/>
        <family val="1"/>
        <charset val="204"/>
      </rPr>
      <t>КП "Міська ритуальна служба"</t>
    </r>
  </si>
  <si>
    <r>
      <t xml:space="preserve">Субсидії та поточні трансферти підприємствам (установам, організаціям) </t>
    </r>
    <r>
      <rPr>
        <b/>
        <i/>
        <sz val="12"/>
        <color theme="1"/>
        <rFont val="Times New Roman"/>
        <family val="1"/>
        <charset val="204"/>
      </rPr>
      <t>ГФ "Боярський міський патруль"</t>
    </r>
  </si>
  <si>
    <t>Додаток 3</t>
  </si>
  <si>
    <t>Начальник відділу фінансів, економічного розвитку та торгівлі</t>
  </si>
  <si>
    <t>до рішення сесії Боярської міської ради VII скликання від 29.03.2018   №44/1428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</si>
</sst>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 Cyr"/>
      <charset val="204"/>
    </font>
    <font>
      <sz val="12"/>
      <color theme="1"/>
      <name val="Times New Roman Cyr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2" borderId="1" xfId="0" quotePrefix="1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10" fontId="2" fillId="2" borderId="1" xfId="0" applyNumberFormat="1" applyFont="1" applyFill="1" applyBorder="1" applyAlignment="1">
      <alignment horizontal="right" vertical="top" wrapText="1"/>
    </xf>
    <xf numFmtId="4" fontId="0" fillId="2" borderId="0" xfId="0" applyNumberFormat="1" applyFill="1"/>
    <xf numFmtId="4" fontId="6" fillId="2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2" borderId="1" xfId="0" quotePrefix="1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4" fontId="5" fillId="2" borderId="0" xfId="0" applyNumberFormat="1" applyFont="1" applyFill="1"/>
    <xf numFmtId="0" fontId="5" fillId="2" borderId="0" xfId="0" applyFont="1" applyFill="1"/>
    <xf numFmtId="4" fontId="3" fillId="2" borderId="0" xfId="0" applyNumberFormat="1" applyFont="1" applyFill="1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quotePrefix="1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10" fontId="9" fillId="2" borderId="1" xfId="0" applyNumberFormat="1" applyFont="1" applyFill="1" applyBorder="1" applyAlignment="1">
      <alignment horizontal="right" vertical="top" wrapText="1"/>
    </xf>
    <xf numFmtId="4" fontId="10" fillId="2" borderId="0" xfId="0" applyNumberFormat="1" applyFont="1" applyFill="1"/>
    <xf numFmtId="0" fontId="10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/>
    <xf numFmtId="0" fontId="11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F157"/>
  <sheetViews>
    <sheetView showGridLines="0" tabSelected="1" view="pageBreakPreview" topLeftCell="A79" zoomScale="60" zoomScaleNormal="90" workbookViewId="0">
      <selection activeCell="D2" sqref="D2:E2"/>
    </sheetView>
  </sheetViews>
  <sheetFormatPr defaultRowHeight="12.75"/>
  <cols>
    <col min="1" max="1" width="9.28515625" style="1" customWidth="1"/>
    <col min="2" max="2" width="52.85546875" style="1" customWidth="1"/>
    <col min="3" max="4" width="17.85546875" style="1" customWidth="1"/>
    <col min="5" max="5" width="17.5703125" style="1" customWidth="1"/>
    <col min="6" max="6" width="15.140625" style="6" customWidth="1"/>
    <col min="7" max="7" width="16.7109375" style="1" customWidth="1"/>
    <col min="8" max="16384" width="9.140625" style="1"/>
  </cols>
  <sheetData>
    <row r="1" spans="1:6" ht="22.5" customHeight="1">
      <c r="D1" s="31" t="s">
        <v>86</v>
      </c>
      <c r="E1" s="31"/>
    </row>
    <row r="2" spans="1:6" ht="27" customHeight="1">
      <c r="D2" s="34" t="s">
        <v>88</v>
      </c>
      <c r="E2" s="34"/>
    </row>
    <row r="3" spans="1:6" s="12" customFormat="1" ht="30" customHeight="1">
      <c r="A3" s="29" t="s">
        <v>69</v>
      </c>
      <c r="B3" s="29"/>
      <c r="C3" s="29"/>
      <c r="D3" s="29"/>
      <c r="E3" s="29"/>
      <c r="F3" s="11"/>
    </row>
    <row r="4" spans="1:6" s="14" customFormat="1" ht="15.75" customHeight="1">
      <c r="A4" s="30" t="s">
        <v>0</v>
      </c>
      <c r="B4" s="30"/>
      <c r="C4" s="30"/>
      <c r="D4" s="30"/>
      <c r="E4" s="30"/>
      <c r="F4" s="13"/>
    </row>
    <row r="5" spans="1:6" s="17" customFormat="1" ht="36" customHeight="1">
      <c r="A5" s="15" t="s">
        <v>1</v>
      </c>
      <c r="B5" s="15" t="s">
        <v>2</v>
      </c>
      <c r="C5" s="15" t="s">
        <v>70</v>
      </c>
      <c r="D5" s="15" t="s">
        <v>71</v>
      </c>
      <c r="E5" s="15" t="s">
        <v>72</v>
      </c>
      <c r="F5" s="16"/>
    </row>
    <row r="6" spans="1:6" ht="63.75" customHeight="1">
      <c r="A6" s="18" t="s">
        <v>3</v>
      </c>
      <c r="B6" s="10" t="s">
        <v>4</v>
      </c>
      <c r="C6" s="8">
        <f>C7+C8+C9+C10+C11+C12+C13+C14+C15+C16+C17</f>
        <v>13919156</v>
      </c>
      <c r="D6" s="8">
        <f>D7+D8+D9+D10+D11+D12+D13+D14+D15+D16+D17</f>
        <v>13566895.610000003</v>
      </c>
      <c r="E6" s="5">
        <f>D6/C6</f>
        <v>0.97469240304512739</v>
      </c>
    </row>
    <row r="7" spans="1:6" ht="15" customHeight="1">
      <c r="A7" s="2" t="s">
        <v>5</v>
      </c>
      <c r="B7" s="3" t="s">
        <v>6</v>
      </c>
      <c r="C7" s="4">
        <v>9054800</v>
      </c>
      <c r="D7" s="4">
        <v>8997479.9900000002</v>
      </c>
      <c r="E7" s="5">
        <f>D7/C7</f>
        <v>0.99366965476874147</v>
      </c>
    </row>
    <row r="8" spans="1:6" ht="15" customHeight="1">
      <c r="A8" s="2" t="s">
        <v>7</v>
      </c>
      <c r="B8" s="3" t="s">
        <v>8</v>
      </c>
      <c r="C8" s="4">
        <v>2008200</v>
      </c>
      <c r="D8" s="4">
        <v>2006383.29</v>
      </c>
      <c r="E8" s="5">
        <f>D8/C8</f>
        <v>0.99909535404840155</v>
      </c>
    </row>
    <row r="9" spans="1:6" ht="15" customHeight="1">
      <c r="A9" s="2" t="s">
        <v>9</v>
      </c>
      <c r="B9" s="3" t="s">
        <v>10</v>
      </c>
      <c r="C9" s="4">
        <v>1174156</v>
      </c>
      <c r="D9" s="4">
        <v>1085982.0900000001</v>
      </c>
      <c r="E9" s="5">
        <f>D9/C9</f>
        <v>0.92490443348243345</v>
      </c>
    </row>
    <row r="10" spans="1:6" ht="15" customHeight="1">
      <c r="A10" s="2" t="s">
        <v>11</v>
      </c>
      <c r="B10" s="3" t="s">
        <v>12</v>
      </c>
      <c r="C10" s="4">
        <v>637200</v>
      </c>
      <c r="D10" s="4">
        <v>568957.31000000006</v>
      </c>
      <c r="E10" s="5">
        <f>D10/C10</f>
        <v>0.89290224419334596</v>
      </c>
    </row>
    <row r="11" spans="1:6" ht="15" customHeight="1">
      <c r="A11" s="2" t="s">
        <v>13</v>
      </c>
      <c r="B11" s="3" t="s">
        <v>14</v>
      </c>
      <c r="C11" s="4">
        <v>45000</v>
      </c>
      <c r="D11" s="4">
        <v>23925.08</v>
      </c>
      <c r="E11" s="5">
        <f>D11/C11</f>
        <v>0.5316684444444445</v>
      </c>
    </row>
    <row r="12" spans="1:6" ht="15" customHeight="1">
      <c r="A12" s="2" t="s">
        <v>15</v>
      </c>
      <c r="B12" s="3" t="s">
        <v>16</v>
      </c>
      <c r="C12" s="4">
        <v>12000</v>
      </c>
      <c r="D12" s="4">
        <v>3210.5</v>
      </c>
      <c r="E12" s="5">
        <f>D12/C12</f>
        <v>0.26754166666666668</v>
      </c>
    </row>
    <row r="13" spans="1:6" ht="15" customHeight="1">
      <c r="A13" s="2" t="s">
        <v>17</v>
      </c>
      <c r="B13" s="3" t="s">
        <v>18</v>
      </c>
      <c r="C13" s="4">
        <v>210000</v>
      </c>
      <c r="D13" s="4">
        <v>182952.08</v>
      </c>
      <c r="E13" s="5">
        <f>D13/C13</f>
        <v>0.87120038095238084</v>
      </c>
    </row>
    <row r="14" spans="1:6" ht="15" customHeight="1">
      <c r="A14" s="2" t="s">
        <v>19</v>
      </c>
      <c r="B14" s="3" t="s">
        <v>20</v>
      </c>
      <c r="C14" s="4">
        <v>600000</v>
      </c>
      <c r="D14" s="4">
        <v>590520.55000000005</v>
      </c>
      <c r="E14" s="5">
        <f>D14/C14</f>
        <v>0.98420091666666676</v>
      </c>
    </row>
    <row r="15" spans="1:6" ht="31.5" customHeight="1">
      <c r="A15" s="2" t="s">
        <v>21</v>
      </c>
      <c r="B15" s="3" t="s">
        <v>22</v>
      </c>
      <c r="C15" s="4">
        <v>17800</v>
      </c>
      <c r="D15" s="4">
        <v>8390</v>
      </c>
      <c r="E15" s="5">
        <f>D15/C15</f>
        <v>0.47134831460674159</v>
      </c>
    </row>
    <row r="16" spans="1:6" ht="15" hidden="1" customHeight="1">
      <c r="A16" s="2" t="s">
        <v>23</v>
      </c>
      <c r="B16" s="3" t="s">
        <v>24</v>
      </c>
      <c r="C16" s="4"/>
      <c r="D16" s="4"/>
      <c r="E16" s="5"/>
    </row>
    <row r="17" spans="1:5" ht="15" customHeight="1">
      <c r="A17" s="2" t="s">
        <v>25</v>
      </c>
      <c r="B17" s="3" t="s">
        <v>26</v>
      </c>
      <c r="C17" s="4">
        <v>160000</v>
      </c>
      <c r="D17" s="4">
        <v>99094.720000000001</v>
      </c>
      <c r="E17" s="5">
        <f>D17/C17</f>
        <v>0.61934200000000006</v>
      </c>
    </row>
    <row r="18" spans="1:5" ht="15.75">
      <c r="A18" s="9" t="s">
        <v>27</v>
      </c>
      <c r="B18" s="10" t="s">
        <v>28</v>
      </c>
      <c r="C18" s="8">
        <f>C19+C20+C21+C22+C23+C24+C25+C26+C27+C28</f>
        <v>36382791</v>
      </c>
      <c r="D18" s="8">
        <f>D19+D20+D21+D22+D23+D24+D25+D26+D27+D28</f>
        <v>34660177.619999997</v>
      </c>
      <c r="E18" s="5">
        <f>D18/C18</f>
        <v>0.95265307216260564</v>
      </c>
    </row>
    <row r="19" spans="1:5" ht="15" customHeight="1">
      <c r="A19" s="2" t="s">
        <v>5</v>
      </c>
      <c r="B19" s="3" t="s">
        <v>6</v>
      </c>
      <c r="C19" s="4">
        <f t="shared" ref="C19:D28" si="0">C30+C41+C52+C63+C74+C85+C96</f>
        <v>22094600</v>
      </c>
      <c r="D19" s="4">
        <f t="shared" si="0"/>
        <v>21557759.760000002</v>
      </c>
      <c r="E19" s="5">
        <f>D19/C19</f>
        <v>0.97570264951617147</v>
      </c>
    </row>
    <row r="20" spans="1:5" ht="15" customHeight="1">
      <c r="A20" s="2" t="s">
        <v>7</v>
      </c>
      <c r="B20" s="3" t="s">
        <v>8</v>
      </c>
      <c r="C20" s="4">
        <f t="shared" si="0"/>
        <v>4923180</v>
      </c>
      <c r="D20" s="4">
        <f t="shared" si="0"/>
        <v>4800879.6000000006</v>
      </c>
      <c r="E20" s="5">
        <f>D20/C20</f>
        <v>0.97515825137411194</v>
      </c>
    </row>
    <row r="21" spans="1:5" ht="15" customHeight="1">
      <c r="A21" s="2" t="s">
        <v>9</v>
      </c>
      <c r="B21" s="3" t="s">
        <v>10</v>
      </c>
      <c r="C21" s="4">
        <f t="shared" si="0"/>
        <v>771481</v>
      </c>
      <c r="D21" s="4">
        <f t="shared" si="0"/>
        <v>743726.33</v>
      </c>
      <c r="E21" s="5">
        <f>D21/C21</f>
        <v>0.96402416909813715</v>
      </c>
    </row>
    <row r="22" spans="1:5" ht="15" customHeight="1">
      <c r="A22" s="2" t="s">
        <v>29</v>
      </c>
      <c r="B22" s="3" t="s">
        <v>30</v>
      </c>
      <c r="C22" s="4">
        <f t="shared" si="0"/>
        <v>39000</v>
      </c>
      <c r="D22" s="4">
        <f t="shared" si="0"/>
        <v>33807.519999999997</v>
      </c>
      <c r="E22" s="5">
        <f>D22/C22</f>
        <v>0.86685948717948713</v>
      </c>
    </row>
    <row r="23" spans="1:5" ht="15" customHeight="1">
      <c r="A23" s="2" t="s">
        <v>31</v>
      </c>
      <c r="B23" s="3" t="s">
        <v>32</v>
      </c>
      <c r="C23" s="4">
        <f t="shared" si="0"/>
        <v>3180420</v>
      </c>
      <c r="D23" s="4">
        <f t="shared" si="0"/>
        <v>2817300.1</v>
      </c>
      <c r="E23" s="5">
        <f>D23/C23</f>
        <v>0.88582643172914277</v>
      </c>
    </row>
    <row r="24" spans="1:5" ht="15" customHeight="1">
      <c r="A24" s="2" t="s">
        <v>11</v>
      </c>
      <c r="B24" s="3" t="s">
        <v>12</v>
      </c>
      <c r="C24" s="4">
        <f t="shared" si="0"/>
        <v>1063220</v>
      </c>
      <c r="D24" s="4">
        <f t="shared" si="0"/>
        <v>1018691.19</v>
      </c>
      <c r="E24" s="5">
        <f>D24/C24</f>
        <v>0.95811891236056501</v>
      </c>
    </row>
    <row r="25" spans="1:5" ht="15" customHeight="1">
      <c r="A25" s="2" t="s">
        <v>13</v>
      </c>
      <c r="B25" s="3" t="s">
        <v>14</v>
      </c>
      <c r="C25" s="4">
        <f t="shared" si="0"/>
        <v>19500</v>
      </c>
      <c r="D25" s="4">
        <f t="shared" si="0"/>
        <v>10008.040000000001</v>
      </c>
      <c r="E25" s="5">
        <f>D25/C25</f>
        <v>0.5132328205128206</v>
      </c>
    </row>
    <row r="26" spans="1:5" ht="15" customHeight="1">
      <c r="A26" s="2" t="s">
        <v>15</v>
      </c>
      <c r="B26" s="3" t="s">
        <v>16</v>
      </c>
      <c r="C26" s="4">
        <f t="shared" si="0"/>
        <v>200000</v>
      </c>
      <c r="D26" s="4">
        <f t="shared" si="0"/>
        <v>156971.32999999999</v>
      </c>
      <c r="E26" s="5">
        <f>D26/C26</f>
        <v>0.78485664999999993</v>
      </c>
    </row>
    <row r="27" spans="1:5" ht="15" customHeight="1">
      <c r="A27" s="2" t="s">
        <v>17</v>
      </c>
      <c r="B27" s="3" t="s">
        <v>18</v>
      </c>
      <c r="C27" s="4">
        <f t="shared" si="0"/>
        <v>728800</v>
      </c>
      <c r="D27" s="4">
        <f t="shared" si="0"/>
        <v>608756.28999999992</v>
      </c>
      <c r="E27" s="5">
        <f>D27/C27</f>
        <v>0.83528579857299656</v>
      </c>
    </row>
    <row r="28" spans="1:5" ht="15" customHeight="1">
      <c r="A28" s="2" t="s">
        <v>19</v>
      </c>
      <c r="B28" s="3" t="s">
        <v>20</v>
      </c>
      <c r="C28" s="4">
        <f t="shared" si="0"/>
        <v>3362590</v>
      </c>
      <c r="D28" s="4">
        <f t="shared" si="0"/>
        <v>2912277.46</v>
      </c>
      <c r="E28" s="5">
        <f>D28/C28</f>
        <v>0.86608163945054262</v>
      </c>
    </row>
    <row r="29" spans="1:5" ht="15.75">
      <c r="A29" s="9" t="s">
        <v>27</v>
      </c>
      <c r="B29" s="10" t="s">
        <v>73</v>
      </c>
      <c r="C29" s="7">
        <f>C30+C31+C32+C33+C34+C35+C36+C37+C38+C39</f>
        <v>1981000</v>
      </c>
      <c r="D29" s="7">
        <f>D30+D31+D32+D33+D34+D35+D36+D37+D38+D39</f>
        <v>1956301.67</v>
      </c>
      <c r="E29" s="5">
        <f>D29/C29</f>
        <v>0.98753239273094395</v>
      </c>
    </row>
    <row r="30" spans="1:5" ht="15" customHeight="1">
      <c r="A30" s="2" t="s">
        <v>5</v>
      </c>
      <c r="B30" s="3" t="s">
        <v>6</v>
      </c>
      <c r="C30" s="19">
        <v>1206000</v>
      </c>
      <c r="D30" s="4">
        <v>1205999.99</v>
      </c>
      <c r="E30" s="5">
        <f>D30/C30</f>
        <v>0.99999999170812603</v>
      </c>
    </row>
    <row r="31" spans="1:5" ht="15" customHeight="1">
      <c r="A31" s="2" t="s">
        <v>7</v>
      </c>
      <c r="B31" s="3" t="s">
        <v>8</v>
      </c>
      <c r="C31" s="19">
        <v>265350</v>
      </c>
      <c r="D31" s="4">
        <v>265350</v>
      </c>
      <c r="E31" s="5">
        <f>D31/C31</f>
        <v>1</v>
      </c>
    </row>
    <row r="32" spans="1:5" ht="15" customHeight="1">
      <c r="A32" s="2" t="s">
        <v>9</v>
      </c>
      <c r="B32" s="3" t="s">
        <v>10</v>
      </c>
      <c r="C32" s="19">
        <v>84250</v>
      </c>
      <c r="D32" s="4">
        <v>71246.44</v>
      </c>
      <c r="E32" s="5">
        <f>D32/C32</f>
        <v>0.84565507418397634</v>
      </c>
    </row>
    <row r="33" spans="1:5" ht="15" customHeight="1">
      <c r="A33" s="2" t="s">
        <v>29</v>
      </c>
      <c r="B33" s="3" t="s">
        <v>30</v>
      </c>
      <c r="C33" s="19">
        <v>5000</v>
      </c>
      <c r="D33" s="4">
        <v>5000</v>
      </c>
      <c r="E33" s="5">
        <f>D33/C33</f>
        <v>1</v>
      </c>
    </row>
    <row r="34" spans="1:5" ht="15" customHeight="1">
      <c r="A34" s="2" t="s">
        <v>31</v>
      </c>
      <c r="B34" s="3" t="s">
        <v>32</v>
      </c>
      <c r="C34" s="19">
        <v>130000</v>
      </c>
      <c r="D34" s="4">
        <v>129302.45</v>
      </c>
      <c r="E34" s="5">
        <f>D34/C34</f>
        <v>0.99463423076923074</v>
      </c>
    </row>
    <row r="35" spans="1:5" ht="15" customHeight="1">
      <c r="A35" s="2" t="s">
        <v>11</v>
      </c>
      <c r="B35" s="3" t="s">
        <v>12</v>
      </c>
      <c r="C35" s="19">
        <v>51000</v>
      </c>
      <c r="D35" s="4">
        <v>48957.58</v>
      </c>
      <c r="E35" s="5">
        <f>D35/C35</f>
        <v>0.95995254901960791</v>
      </c>
    </row>
    <row r="36" spans="1:5" ht="15" customHeight="1">
      <c r="A36" s="2" t="s">
        <v>13</v>
      </c>
      <c r="B36" s="3" t="s">
        <v>14</v>
      </c>
      <c r="C36" s="19">
        <v>3000</v>
      </c>
      <c r="D36" s="4">
        <v>1666</v>
      </c>
      <c r="E36" s="5">
        <f>D36/C36</f>
        <v>0.55533333333333335</v>
      </c>
    </row>
    <row r="37" spans="1:5" ht="15" customHeight="1">
      <c r="A37" s="2" t="s">
        <v>15</v>
      </c>
      <c r="B37" s="3" t="s">
        <v>16</v>
      </c>
      <c r="C37" s="19">
        <v>4500</v>
      </c>
      <c r="D37" s="4">
        <v>4177.8599999999997</v>
      </c>
      <c r="E37" s="5">
        <f>D37/C37</f>
        <v>0.92841333333333331</v>
      </c>
    </row>
    <row r="38" spans="1:5" ht="15" customHeight="1">
      <c r="A38" s="2" t="s">
        <v>17</v>
      </c>
      <c r="B38" s="3" t="s">
        <v>18</v>
      </c>
      <c r="C38" s="19">
        <v>32900</v>
      </c>
      <c r="D38" s="4">
        <v>25609.64</v>
      </c>
      <c r="E38" s="5">
        <f>D38/C38</f>
        <v>0.77840851063829786</v>
      </c>
    </row>
    <row r="39" spans="1:5" ht="15" customHeight="1">
      <c r="A39" s="2" t="s">
        <v>19</v>
      </c>
      <c r="B39" s="3" t="s">
        <v>20</v>
      </c>
      <c r="C39" s="19">
        <v>199000</v>
      </c>
      <c r="D39" s="4">
        <v>198991.71</v>
      </c>
      <c r="E39" s="5">
        <f>D39/C39</f>
        <v>0.9999583417085427</v>
      </c>
    </row>
    <row r="40" spans="1:5" ht="15.75">
      <c r="A40" s="9" t="s">
        <v>27</v>
      </c>
      <c r="B40" s="10" t="s">
        <v>74</v>
      </c>
      <c r="C40" s="7">
        <f>C41+C42+C43+C44+C45+C46+C47+C48+C49+C50</f>
        <v>7905471</v>
      </c>
      <c r="D40" s="7">
        <f>D41+D42+D43+D44+D45+D46+D47+D48+D49+D50</f>
        <v>7581572.1100000003</v>
      </c>
      <c r="E40" s="5">
        <f>D40/C40</f>
        <v>0.95902851455656468</v>
      </c>
    </row>
    <row r="41" spans="1:5" ht="15" customHeight="1">
      <c r="A41" s="2" t="s">
        <v>5</v>
      </c>
      <c r="B41" s="3" t="s">
        <v>6</v>
      </c>
      <c r="C41" s="19">
        <v>4839000</v>
      </c>
      <c r="D41" s="4">
        <v>4807502.41</v>
      </c>
      <c r="E41" s="5">
        <f>D41/C41</f>
        <v>0.99349088861334989</v>
      </c>
    </row>
    <row r="42" spans="1:5" ht="15" customHeight="1">
      <c r="A42" s="2" t="s">
        <v>7</v>
      </c>
      <c r="B42" s="3" t="s">
        <v>8</v>
      </c>
      <c r="C42" s="19">
        <v>1089100</v>
      </c>
      <c r="D42" s="4">
        <v>1076981.5900000001</v>
      </c>
      <c r="E42" s="5">
        <f>D42/C42</f>
        <v>0.98887300523367927</v>
      </c>
    </row>
    <row r="43" spans="1:5" ht="15" customHeight="1">
      <c r="A43" s="2" t="s">
        <v>9</v>
      </c>
      <c r="B43" s="3" t="s">
        <v>10</v>
      </c>
      <c r="C43" s="19">
        <v>96000</v>
      </c>
      <c r="D43" s="4">
        <v>91992.45</v>
      </c>
      <c r="E43" s="5">
        <f>D43/C43</f>
        <v>0.95825468749999998</v>
      </c>
    </row>
    <row r="44" spans="1:5" ht="15" customHeight="1">
      <c r="A44" s="2" t="s">
        <v>29</v>
      </c>
      <c r="B44" s="3" t="s">
        <v>30</v>
      </c>
      <c r="C44" s="19">
        <v>5000</v>
      </c>
      <c r="D44" s="4">
        <v>0</v>
      </c>
      <c r="E44" s="5">
        <f>D44/C44</f>
        <v>0</v>
      </c>
    </row>
    <row r="45" spans="1:5" ht="15" customHeight="1">
      <c r="A45" s="2" t="s">
        <v>31</v>
      </c>
      <c r="B45" s="3" t="s">
        <v>32</v>
      </c>
      <c r="C45" s="19">
        <v>800000</v>
      </c>
      <c r="D45" s="4">
        <v>696117.52</v>
      </c>
      <c r="E45" s="5">
        <f>D45/C45</f>
        <v>0.87014690000000006</v>
      </c>
    </row>
    <row r="46" spans="1:5" ht="15" customHeight="1">
      <c r="A46" s="2" t="s">
        <v>11</v>
      </c>
      <c r="B46" s="3" t="s">
        <v>12</v>
      </c>
      <c r="C46" s="19">
        <v>139271</v>
      </c>
      <c r="D46" s="4">
        <v>136935.23000000001</v>
      </c>
      <c r="E46" s="5">
        <f>D46/C46</f>
        <v>0.98322859748260594</v>
      </c>
    </row>
    <row r="47" spans="1:5" ht="15" customHeight="1">
      <c r="A47" s="2" t="s">
        <v>13</v>
      </c>
      <c r="B47" s="3" t="s">
        <v>14</v>
      </c>
      <c r="C47" s="19">
        <v>5000</v>
      </c>
      <c r="D47" s="4">
        <v>0</v>
      </c>
      <c r="E47" s="5">
        <f>D47/C47</f>
        <v>0</v>
      </c>
    </row>
    <row r="48" spans="1:5" ht="15" customHeight="1">
      <c r="A48" s="2" t="s">
        <v>15</v>
      </c>
      <c r="B48" s="3" t="s">
        <v>16</v>
      </c>
      <c r="C48" s="19">
        <v>52100</v>
      </c>
      <c r="D48" s="4">
        <v>42318.59</v>
      </c>
      <c r="E48" s="5">
        <f>D48/C48</f>
        <v>0.81225700575815729</v>
      </c>
    </row>
    <row r="49" spans="1:5" ht="15" customHeight="1">
      <c r="A49" s="2" t="s">
        <v>17</v>
      </c>
      <c r="B49" s="3" t="s">
        <v>18</v>
      </c>
      <c r="C49" s="19">
        <v>180000</v>
      </c>
      <c r="D49" s="4">
        <v>153663.22</v>
      </c>
      <c r="E49" s="5">
        <f>D49/C49</f>
        <v>0.85368455555555556</v>
      </c>
    </row>
    <row r="50" spans="1:5" ht="15" customHeight="1">
      <c r="A50" s="2" t="s">
        <v>19</v>
      </c>
      <c r="B50" s="3" t="s">
        <v>20</v>
      </c>
      <c r="C50" s="19">
        <v>700000</v>
      </c>
      <c r="D50" s="4">
        <v>576061.1</v>
      </c>
      <c r="E50" s="5">
        <f>D50/C50</f>
        <v>0.82294442857142858</v>
      </c>
    </row>
    <row r="51" spans="1:5" ht="15.75">
      <c r="A51" s="9" t="s">
        <v>27</v>
      </c>
      <c r="B51" s="10" t="s">
        <v>75</v>
      </c>
      <c r="C51" s="7">
        <f>C52+C53+C54+C55+C56+C57+C58+C59+C60+C61</f>
        <v>5432000</v>
      </c>
      <c r="D51" s="7">
        <f>D52+D53+D54+D55+D56+D57+D58+D59+D60+D61</f>
        <v>5216982.2799999993</v>
      </c>
      <c r="E51" s="5">
        <f>D51/C51</f>
        <v>0.96041647275404995</v>
      </c>
    </row>
    <row r="52" spans="1:5" ht="15" customHeight="1">
      <c r="A52" s="2" t="s">
        <v>5</v>
      </c>
      <c r="B52" s="3" t="s">
        <v>6</v>
      </c>
      <c r="C52" s="19">
        <v>3174800</v>
      </c>
      <c r="D52" s="4">
        <v>3092023.25</v>
      </c>
      <c r="E52" s="5">
        <f>D52/C52</f>
        <v>0.97392694027970261</v>
      </c>
    </row>
    <row r="53" spans="1:5" ht="15" customHeight="1">
      <c r="A53" s="2" t="s">
        <v>7</v>
      </c>
      <c r="B53" s="3" t="s">
        <v>8</v>
      </c>
      <c r="C53" s="19">
        <v>718500</v>
      </c>
      <c r="D53" s="4">
        <v>697494.7</v>
      </c>
      <c r="E53" s="5">
        <f>D53/C53</f>
        <v>0.97076506610995117</v>
      </c>
    </row>
    <row r="54" spans="1:5" ht="15" customHeight="1">
      <c r="A54" s="2" t="s">
        <v>9</v>
      </c>
      <c r="B54" s="3" t="s">
        <v>10</v>
      </c>
      <c r="C54" s="19">
        <v>249300</v>
      </c>
      <c r="D54" s="4">
        <v>244924.93</v>
      </c>
      <c r="E54" s="5">
        <f>D54/C54</f>
        <v>0.98245058162855992</v>
      </c>
    </row>
    <row r="55" spans="1:5" ht="15" customHeight="1">
      <c r="A55" s="2" t="s">
        <v>29</v>
      </c>
      <c r="B55" s="3" t="s">
        <v>30</v>
      </c>
      <c r="C55" s="19">
        <v>7000</v>
      </c>
      <c r="D55" s="4">
        <v>6854.8</v>
      </c>
      <c r="E55" s="5">
        <f>D55/C55</f>
        <v>0.97925714285714294</v>
      </c>
    </row>
    <row r="56" spans="1:5" ht="15" customHeight="1">
      <c r="A56" s="2" t="s">
        <v>31</v>
      </c>
      <c r="B56" s="3" t="s">
        <v>32</v>
      </c>
      <c r="C56" s="19">
        <v>529100</v>
      </c>
      <c r="D56" s="4">
        <v>519640</v>
      </c>
      <c r="E56" s="5">
        <f>D56/C56</f>
        <v>0.98212058212058218</v>
      </c>
    </row>
    <row r="57" spans="1:5" ht="15" customHeight="1">
      <c r="A57" s="2" t="s">
        <v>11</v>
      </c>
      <c r="B57" s="3" t="s">
        <v>12</v>
      </c>
      <c r="C57" s="19">
        <v>408800</v>
      </c>
      <c r="D57" s="4">
        <v>408365.85</v>
      </c>
      <c r="E57" s="5">
        <f>D57/C57</f>
        <v>0.99893798923679056</v>
      </c>
    </row>
    <row r="58" spans="1:5" ht="15" customHeight="1">
      <c r="A58" s="2" t="s">
        <v>13</v>
      </c>
      <c r="B58" s="3" t="s">
        <v>14</v>
      </c>
      <c r="C58" s="19">
        <v>500</v>
      </c>
      <c r="D58" s="4">
        <v>300</v>
      </c>
      <c r="E58" s="5">
        <f>D58/C58</f>
        <v>0.6</v>
      </c>
    </row>
    <row r="59" spans="1:5" ht="15" customHeight="1">
      <c r="A59" s="2" t="s">
        <v>15</v>
      </c>
      <c r="B59" s="3" t="s">
        <v>16</v>
      </c>
      <c r="C59" s="19">
        <v>36000</v>
      </c>
      <c r="D59" s="4">
        <v>21970.75</v>
      </c>
      <c r="E59" s="5">
        <f>D59/C59</f>
        <v>0.61029861111111106</v>
      </c>
    </row>
    <row r="60" spans="1:5" ht="15" customHeight="1">
      <c r="A60" s="2" t="s">
        <v>17</v>
      </c>
      <c r="B60" s="3" t="s">
        <v>18</v>
      </c>
      <c r="C60" s="19">
        <v>54000</v>
      </c>
      <c r="D60" s="4">
        <v>40000.67</v>
      </c>
      <c r="E60" s="5">
        <f>D60/C60</f>
        <v>0.74075314814814808</v>
      </c>
    </row>
    <row r="61" spans="1:5" ht="15" customHeight="1">
      <c r="A61" s="2" t="s">
        <v>19</v>
      </c>
      <c r="B61" s="3" t="s">
        <v>20</v>
      </c>
      <c r="C61" s="19">
        <v>254000</v>
      </c>
      <c r="D61" s="4">
        <v>185407.33</v>
      </c>
      <c r="E61" s="5">
        <f>D61/C61</f>
        <v>0.72995011811023613</v>
      </c>
    </row>
    <row r="62" spans="1:5" ht="15.75">
      <c r="A62" s="9" t="s">
        <v>27</v>
      </c>
      <c r="B62" s="10" t="s">
        <v>76</v>
      </c>
      <c r="C62" s="7">
        <f>C63+C64+C65+C66+C67+C68+C69+C70+C71+C72</f>
        <v>3647300</v>
      </c>
      <c r="D62" s="7">
        <f>D63+D64+D65+D66+D67+D68+D69+D70+D71+D72</f>
        <v>3536346.1999999997</v>
      </c>
      <c r="E62" s="5">
        <f>D62/C62</f>
        <v>0.96957919556932515</v>
      </c>
    </row>
    <row r="63" spans="1:5" ht="15" customHeight="1">
      <c r="A63" s="2" t="s">
        <v>5</v>
      </c>
      <c r="B63" s="3" t="s">
        <v>6</v>
      </c>
      <c r="C63" s="19">
        <v>2180200</v>
      </c>
      <c r="D63" s="4">
        <v>2121623.38</v>
      </c>
      <c r="E63" s="5">
        <f>D63/C63</f>
        <v>0.97313245573800566</v>
      </c>
    </row>
    <row r="64" spans="1:5" ht="15" customHeight="1">
      <c r="A64" s="2" t="s">
        <v>7</v>
      </c>
      <c r="B64" s="3" t="s">
        <v>8</v>
      </c>
      <c r="C64" s="19">
        <v>479620</v>
      </c>
      <c r="D64" s="4">
        <v>475920</v>
      </c>
      <c r="E64" s="5">
        <f>D64/C64</f>
        <v>0.99228555940119256</v>
      </c>
    </row>
    <row r="65" spans="1:5" ht="15" customHeight="1">
      <c r="A65" s="2" t="s">
        <v>9</v>
      </c>
      <c r="B65" s="3" t="s">
        <v>10</v>
      </c>
      <c r="C65" s="19">
        <v>117800</v>
      </c>
      <c r="D65" s="4">
        <v>116714.91</v>
      </c>
      <c r="E65" s="5">
        <f>D65/C65</f>
        <v>0.99078870967741939</v>
      </c>
    </row>
    <row r="66" spans="1:5" ht="15" customHeight="1">
      <c r="A66" s="2" t="s">
        <v>29</v>
      </c>
      <c r="B66" s="3" t="s">
        <v>30</v>
      </c>
      <c r="C66" s="19">
        <v>10000</v>
      </c>
      <c r="D66" s="4">
        <v>9999.9</v>
      </c>
      <c r="E66" s="5">
        <f>D66/C66</f>
        <v>0.99998999999999993</v>
      </c>
    </row>
    <row r="67" spans="1:5" ht="15" customHeight="1">
      <c r="A67" s="2" t="s">
        <v>31</v>
      </c>
      <c r="B67" s="3" t="s">
        <v>32</v>
      </c>
      <c r="C67" s="19">
        <v>320000</v>
      </c>
      <c r="D67" s="4">
        <v>320000</v>
      </c>
      <c r="E67" s="5">
        <f>D67/C67</f>
        <v>1</v>
      </c>
    </row>
    <row r="68" spans="1:5" ht="15" customHeight="1">
      <c r="A68" s="2" t="s">
        <v>11</v>
      </c>
      <c r="B68" s="3" t="s">
        <v>12</v>
      </c>
      <c r="C68" s="19">
        <v>127900</v>
      </c>
      <c r="D68" s="4">
        <v>116142.78</v>
      </c>
      <c r="E68" s="5">
        <f>D68/C68</f>
        <v>0.9080749022673964</v>
      </c>
    </row>
    <row r="69" spans="1:5" ht="15" customHeight="1">
      <c r="A69" s="2" t="s">
        <v>13</v>
      </c>
      <c r="B69" s="3" t="s">
        <v>14</v>
      </c>
      <c r="C69" s="19">
        <v>3000</v>
      </c>
      <c r="D69" s="4">
        <v>2914</v>
      </c>
      <c r="E69" s="5">
        <f>D69/C69</f>
        <v>0.97133333333333338</v>
      </c>
    </row>
    <row r="70" spans="1:5" ht="15" customHeight="1">
      <c r="A70" s="2" t="s">
        <v>15</v>
      </c>
      <c r="B70" s="3" t="s">
        <v>16</v>
      </c>
      <c r="C70" s="19">
        <v>24000</v>
      </c>
      <c r="D70" s="4">
        <v>14518.33</v>
      </c>
      <c r="E70" s="5">
        <f>D70/C70</f>
        <v>0.60493041666666669</v>
      </c>
    </row>
    <row r="71" spans="1:5" ht="15" customHeight="1">
      <c r="A71" s="2" t="s">
        <v>17</v>
      </c>
      <c r="B71" s="3" t="s">
        <v>18</v>
      </c>
      <c r="C71" s="19">
        <v>53900</v>
      </c>
      <c r="D71" s="4">
        <v>35218.25</v>
      </c>
      <c r="E71" s="5">
        <f>D71/C71</f>
        <v>0.65339981447124307</v>
      </c>
    </row>
    <row r="72" spans="1:5" ht="15" customHeight="1">
      <c r="A72" s="2" t="s">
        <v>19</v>
      </c>
      <c r="B72" s="3" t="s">
        <v>20</v>
      </c>
      <c r="C72" s="19">
        <v>330880</v>
      </c>
      <c r="D72" s="4">
        <v>323294.65000000002</v>
      </c>
      <c r="E72" s="5">
        <f>D72/C72</f>
        <v>0.97707522364603494</v>
      </c>
    </row>
    <row r="73" spans="1:5" ht="15.75">
      <c r="A73" s="9" t="s">
        <v>27</v>
      </c>
      <c r="B73" s="10" t="s">
        <v>77</v>
      </c>
      <c r="C73" s="7">
        <f>C74+C75+C76+C77+C78+C79+C80+C81+C82+C83</f>
        <v>5805100</v>
      </c>
      <c r="D73" s="7">
        <f>D74+D75+D76+D77+D78+D79+D80+D81+D82+D83</f>
        <v>5509886.0800000001</v>
      </c>
      <c r="E73" s="5">
        <f>D73/C73</f>
        <v>0.94914576493083669</v>
      </c>
    </row>
    <row r="74" spans="1:5" ht="15" customHeight="1">
      <c r="A74" s="2" t="s">
        <v>5</v>
      </c>
      <c r="B74" s="3" t="s">
        <v>6</v>
      </c>
      <c r="C74" s="19">
        <v>3721000</v>
      </c>
      <c r="D74" s="4">
        <v>3712740.49</v>
      </c>
      <c r="E74" s="5">
        <f>D74/C74</f>
        <v>0.99778029830690684</v>
      </c>
    </row>
    <row r="75" spans="1:5" ht="15" customHeight="1">
      <c r="A75" s="2" t="s">
        <v>7</v>
      </c>
      <c r="B75" s="3" t="s">
        <v>8</v>
      </c>
      <c r="C75" s="19">
        <v>818640</v>
      </c>
      <c r="D75" s="4">
        <v>816822.91</v>
      </c>
      <c r="E75" s="5">
        <f>D75/C75</f>
        <v>0.99778035522329722</v>
      </c>
    </row>
    <row r="76" spans="1:5" ht="15" customHeight="1">
      <c r="A76" s="2" t="s">
        <v>9</v>
      </c>
      <c r="B76" s="3" t="s">
        <v>10</v>
      </c>
      <c r="C76" s="19">
        <v>91460</v>
      </c>
      <c r="D76" s="4">
        <v>87061.119999999995</v>
      </c>
      <c r="E76" s="5">
        <f>D76/C76</f>
        <v>0.95190378307456802</v>
      </c>
    </row>
    <row r="77" spans="1:5" ht="15" customHeight="1">
      <c r="A77" s="2" t="s">
        <v>29</v>
      </c>
      <c r="B77" s="3" t="s">
        <v>30</v>
      </c>
      <c r="C77" s="19">
        <v>4000</v>
      </c>
      <c r="D77" s="4">
        <v>3952.92</v>
      </c>
      <c r="E77" s="5">
        <f>D77/C77</f>
        <v>0.98823000000000005</v>
      </c>
    </row>
    <row r="78" spans="1:5" ht="15" customHeight="1">
      <c r="A78" s="2" t="s">
        <v>31</v>
      </c>
      <c r="B78" s="3" t="s">
        <v>32</v>
      </c>
      <c r="C78" s="19">
        <v>495000</v>
      </c>
      <c r="D78" s="4">
        <v>254745.64</v>
      </c>
      <c r="E78" s="5">
        <f>D78/C78</f>
        <v>0.51463765656565663</v>
      </c>
    </row>
    <row r="79" spans="1:5" ht="15" customHeight="1">
      <c r="A79" s="2" t="s">
        <v>11</v>
      </c>
      <c r="B79" s="3" t="s">
        <v>12</v>
      </c>
      <c r="C79" s="19">
        <v>96000</v>
      </c>
      <c r="D79" s="4">
        <v>84897.82</v>
      </c>
      <c r="E79" s="5">
        <f>D79/C79</f>
        <v>0.88435229166666673</v>
      </c>
    </row>
    <row r="80" spans="1:5" ht="15" customHeight="1">
      <c r="A80" s="2" t="s">
        <v>13</v>
      </c>
      <c r="B80" s="3" t="s">
        <v>14</v>
      </c>
      <c r="C80" s="19">
        <v>5000</v>
      </c>
      <c r="D80" s="4">
        <v>3128.04</v>
      </c>
      <c r="E80" s="5">
        <f>D80/C80</f>
        <v>0.62560799999999994</v>
      </c>
    </row>
    <row r="81" spans="1:5" ht="15" customHeight="1">
      <c r="A81" s="2" t="s">
        <v>15</v>
      </c>
      <c r="B81" s="3" t="s">
        <v>16</v>
      </c>
      <c r="C81" s="19">
        <v>41000</v>
      </c>
      <c r="D81" s="4">
        <v>35964.269999999997</v>
      </c>
      <c r="E81" s="5">
        <f>D81/C81</f>
        <v>0.8771773170731707</v>
      </c>
    </row>
    <row r="82" spans="1:5" ht="15" customHeight="1">
      <c r="A82" s="2" t="s">
        <v>17</v>
      </c>
      <c r="B82" s="3" t="s">
        <v>18</v>
      </c>
      <c r="C82" s="19">
        <v>93000</v>
      </c>
      <c r="D82" s="4">
        <v>91952.88</v>
      </c>
      <c r="E82" s="5">
        <f>D82/C82</f>
        <v>0.98874064516129034</v>
      </c>
    </row>
    <row r="83" spans="1:5" ht="15" customHeight="1">
      <c r="A83" s="2" t="s">
        <v>19</v>
      </c>
      <c r="B83" s="3" t="s">
        <v>20</v>
      </c>
      <c r="C83" s="19">
        <v>440000</v>
      </c>
      <c r="D83" s="4">
        <v>418619.99</v>
      </c>
      <c r="E83" s="5">
        <f>D83/C83</f>
        <v>0.95140906818181814</v>
      </c>
    </row>
    <row r="84" spans="1:5" ht="15.75">
      <c r="A84" s="9" t="s">
        <v>27</v>
      </c>
      <c r="B84" s="10" t="s">
        <v>78</v>
      </c>
      <c r="C84" s="7">
        <f>C85+C86+C87+C88+C89+C90+C91+C92+C93+C94</f>
        <v>7319420</v>
      </c>
      <c r="D84" s="7">
        <f>D85+D86+D87+D88+D89+D90+D91+D92+D93+D94</f>
        <v>6905033.040000001</v>
      </c>
      <c r="E84" s="5">
        <f>D84/C84</f>
        <v>0.9433852736965499</v>
      </c>
    </row>
    <row r="85" spans="1:5" ht="15" customHeight="1">
      <c r="A85" s="2" t="s">
        <v>5</v>
      </c>
      <c r="B85" s="3" t="s">
        <v>6</v>
      </c>
      <c r="C85" s="19">
        <v>4393600</v>
      </c>
      <c r="D85" s="4">
        <v>4228505.08</v>
      </c>
      <c r="E85" s="5">
        <f>D85/C85</f>
        <v>0.96242377093954845</v>
      </c>
    </row>
    <row r="86" spans="1:5" ht="15" customHeight="1">
      <c r="A86" s="2" t="s">
        <v>7</v>
      </c>
      <c r="B86" s="3" t="s">
        <v>8</v>
      </c>
      <c r="C86" s="19">
        <v>984370</v>
      </c>
      <c r="D86" s="4">
        <v>936747.4</v>
      </c>
      <c r="E86" s="5">
        <f>D86/C86</f>
        <v>0.95162123998090153</v>
      </c>
    </row>
    <row r="87" spans="1:5" ht="15" customHeight="1">
      <c r="A87" s="2" t="s">
        <v>9</v>
      </c>
      <c r="B87" s="3" t="s">
        <v>10</v>
      </c>
      <c r="C87" s="19">
        <v>42671</v>
      </c>
      <c r="D87" s="4">
        <v>42630.2</v>
      </c>
      <c r="E87" s="5">
        <f>D87/C87</f>
        <v>0.99904384710927785</v>
      </c>
    </row>
    <row r="88" spans="1:5" ht="15" customHeight="1">
      <c r="A88" s="2" t="s">
        <v>29</v>
      </c>
      <c r="B88" s="3" t="s">
        <v>30</v>
      </c>
      <c r="C88" s="19">
        <v>2000</v>
      </c>
      <c r="D88" s="4">
        <v>1999.9</v>
      </c>
      <c r="E88" s="5">
        <f>D88/C88</f>
        <v>0.99995000000000001</v>
      </c>
    </row>
    <row r="89" spans="1:5" ht="15" customHeight="1">
      <c r="A89" s="2" t="s">
        <v>31</v>
      </c>
      <c r="B89" s="3" t="s">
        <v>32</v>
      </c>
      <c r="C89" s="19">
        <v>556320</v>
      </c>
      <c r="D89" s="4">
        <v>554356.72</v>
      </c>
      <c r="E89" s="5">
        <f>D89/C89</f>
        <v>0.99647095197008906</v>
      </c>
    </row>
    <row r="90" spans="1:5" ht="15" customHeight="1">
      <c r="A90" s="2" t="s">
        <v>11</v>
      </c>
      <c r="B90" s="3" t="s">
        <v>12</v>
      </c>
      <c r="C90" s="19">
        <v>139749</v>
      </c>
      <c r="D90" s="4">
        <v>126232.98</v>
      </c>
      <c r="E90" s="5">
        <f>D90/C90</f>
        <v>0.90328360131378393</v>
      </c>
    </row>
    <row r="91" spans="1:5" ht="15" customHeight="1">
      <c r="A91" s="2" t="s">
        <v>13</v>
      </c>
      <c r="B91" s="3" t="s">
        <v>14</v>
      </c>
      <c r="C91" s="19">
        <v>2000</v>
      </c>
      <c r="D91" s="4">
        <v>2000</v>
      </c>
      <c r="E91" s="5">
        <f>D91/C91</f>
        <v>1</v>
      </c>
    </row>
    <row r="92" spans="1:5" ht="15" customHeight="1">
      <c r="A92" s="2" t="s">
        <v>15</v>
      </c>
      <c r="B92" s="3" t="s">
        <v>16</v>
      </c>
      <c r="C92" s="19">
        <v>30000</v>
      </c>
      <c r="D92" s="4">
        <v>27702.01</v>
      </c>
      <c r="E92" s="5">
        <f>D92/C92</f>
        <v>0.92340033333333327</v>
      </c>
    </row>
    <row r="93" spans="1:5" ht="15" customHeight="1">
      <c r="A93" s="2" t="s">
        <v>17</v>
      </c>
      <c r="B93" s="3" t="s">
        <v>18</v>
      </c>
      <c r="C93" s="19">
        <v>155000</v>
      </c>
      <c r="D93" s="4">
        <v>138146.17000000001</v>
      </c>
      <c r="E93" s="5">
        <f>D93/C93</f>
        <v>0.89126561290322592</v>
      </c>
    </row>
    <row r="94" spans="1:5" ht="15" customHeight="1">
      <c r="A94" s="2" t="s">
        <v>19</v>
      </c>
      <c r="B94" s="3" t="s">
        <v>20</v>
      </c>
      <c r="C94" s="19">
        <v>1013710</v>
      </c>
      <c r="D94" s="4">
        <v>846712.58</v>
      </c>
      <c r="E94" s="5">
        <f>D94/C94</f>
        <v>0.83526114963845677</v>
      </c>
    </row>
    <row r="95" spans="1:5" ht="15.75">
      <c r="A95" s="9" t="s">
        <v>27</v>
      </c>
      <c r="B95" s="10" t="s">
        <v>79</v>
      </c>
      <c r="C95" s="7">
        <f>C96+C97+C98+C99+C100+C101+C102+C103+C104+C105</f>
        <v>4292500</v>
      </c>
      <c r="D95" s="7">
        <f>D96+D97+D98+D99+D100+D101+D102+D103+D104+D105</f>
        <v>3954056.24</v>
      </c>
      <c r="E95" s="5">
        <f>D95/C95</f>
        <v>0.92115462783925461</v>
      </c>
    </row>
    <row r="96" spans="1:5" ht="15" customHeight="1">
      <c r="A96" s="2" t="s">
        <v>5</v>
      </c>
      <c r="B96" s="3" t="s">
        <v>6</v>
      </c>
      <c r="C96" s="19">
        <v>2580000</v>
      </c>
      <c r="D96" s="4">
        <v>2389365.16</v>
      </c>
      <c r="E96" s="5">
        <f>D96/C96</f>
        <v>0.92611052713178299</v>
      </c>
    </row>
    <row r="97" spans="1:5" ht="15" customHeight="1">
      <c r="A97" s="2" t="s">
        <v>7</v>
      </c>
      <c r="B97" s="3" t="s">
        <v>8</v>
      </c>
      <c r="C97" s="19">
        <v>567600</v>
      </c>
      <c r="D97" s="4">
        <v>531563</v>
      </c>
      <c r="E97" s="5">
        <f>D97/C97</f>
        <v>0.93650986610288933</v>
      </c>
    </row>
    <row r="98" spans="1:5" ht="15" customHeight="1">
      <c r="A98" s="2" t="s">
        <v>9</v>
      </c>
      <c r="B98" s="3" t="s">
        <v>10</v>
      </c>
      <c r="C98" s="19">
        <v>90000</v>
      </c>
      <c r="D98" s="4">
        <v>89156.28</v>
      </c>
      <c r="E98" s="5">
        <f>D98/C98</f>
        <v>0.99062533333333336</v>
      </c>
    </row>
    <row r="99" spans="1:5" ht="15" customHeight="1">
      <c r="A99" s="2" t="s">
        <v>29</v>
      </c>
      <c r="B99" s="3" t="s">
        <v>30</v>
      </c>
      <c r="C99" s="19">
        <v>6000</v>
      </c>
      <c r="D99" s="4">
        <v>6000</v>
      </c>
      <c r="E99" s="5">
        <f>D99/C99</f>
        <v>1</v>
      </c>
    </row>
    <row r="100" spans="1:5" ht="15" customHeight="1">
      <c r="A100" s="2" t="s">
        <v>31</v>
      </c>
      <c r="B100" s="3" t="s">
        <v>32</v>
      </c>
      <c r="C100" s="19">
        <v>350000</v>
      </c>
      <c r="D100" s="4">
        <v>343137.77</v>
      </c>
      <c r="E100" s="5">
        <f>D100/C100</f>
        <v>0.98039362857142864</v>
      </c>
    </row>
    <row r="101" spans="1:5" ht="15" customHeight="1">
      <c r="A101" s="2" t="s">
        <v>11</v>
      </c>
      <c r="B101" s="3" t="s">
        <v>12</v>
      </c>
      <c r="C101" s="19">
        <v>100500</v>
      </c>
      <c r="D101" s="4">
        <v>97158.95</v>
      </c>
      <c r="E101" s="5">
        <f>D101/C101</f>
        <v>0.96675572139303478</v>
      </c>
    </row>
    <row r="102" spans="1:5" ht="15" customHeight="1">
      <c r="A102" s="2" t="s">
        <v>13</v>
      </c>
      <c r="B102" s="3" t="s">
        <v>14</v>
      </c>
      <c r="C102" s="19">
        <v>1000</v>
      </c>
      <c r="D102" s="4">
        <v>0</v>
      </c>
      <c r="E102" s="5">
        <f>D102/C102</f>
        <v>0</v>
      </c>
    </row>
    <row r="103" spans="1:5" ht="15" customHeight="1">
      <c r="A103" s="2" t="s">
        <v>15</v>
      </c>
      <c r="B103" s="3" t="s">
        <v>16</v>
      </c>
      <c r="C103" s="19">
        <v>12400</v>
      </c>
      <c r="D103" s="4">
        <v>10319.52</v>
      </c>
      <c r="E103" s="5">
        <f>D103/C103</f>
        <v>0.83221935483870968</v>
      </c>
    </row>
    <row r="104" spans="1:5" ht="15" customHeight="1">
      <c r="A104" s="2" t="s">
        <v>17</v>
      </c>
      <c r="B104" s="3" t="s">
        <v>18</v>
      </c>
      <c r="C104" s="19">
        <v>160000</v>
      </c>
      <c r="D104" s="4">
        <v>124165.46</v>
      </c>
      <c r="E104" s="5">
        <f>D104/C104</f>
        <v>0.77603412500000002</v>
      </c>
    </row>
    <row r="105" spans="1:5" ht="15" customHeight="1">
      <c r="A105" s="2" t="s">
        <v>19</v>
      </c>
      <c r="B105" s="3" t="s">
        <v>20</v>
      </c>
      <c r="C105" s="19">
        <v>425000</v>
      </c>
      <c r="D105" s="4">
        <v>363190.1</v>
      </c>
      <c r="E105" s="5">
        <f>D105/C105</f>
        <v>0.85456494117647053</v>
      </c>
    </row>
    <row r="106" spans="1:5" ht="63" customHeight="1">
      <c r="A106" s="9" t="s">
        <v>33</v>
      </c>
      <c r="B106" s="10" t="s">
        <v>34</v>
      </c>
      <c r="C106" s="8">
        <f>C107</f>
        <v>43050</v>
      </c>
      <c r="D106" s="8">
        <f>D107</f>
        <v>43050</v>
      </c>
      <c r="E106" s="5">
        <f>D106/C106</f>
        <v>1</v>
      </c>
    </row>
    <row r="107" spans="1:5" ht="32.25" customHeight="1">
      <c r="A107" s="2" t="s">
        <v>21</v>
      </c>
      <c r="B107" s="3" t="s">
        <v>22</v>
      </c>
      <c r="C107" s="4">
        <v>43050</v>
      </c>
      <c r="D107" s="4">
        <v>43050</v>
      </c>
      <c r="E107" s="5">
        <f>D107/C107</f>
        <v>1</v>
      </c>
    </row>
    <row r="108" spans="1:5" ht="15.75">
      <c r="A108" s="9" t="s">
        <v>35</v>
      </c>
      <c r="B108" s="10" t="s">
        <v>36</v>
      </c>
      <c r="C108" s="8">
        <f>C109</f>
        <v>2210000</v>
      </c>
      <c r="D108" s="8">
        <f>D109</f>
        <v>1709400</v>
      </c>
      <c r="E108" s="5">
        <f>D108/C108</f>
        <v>0.77348416289592758</v>
      </c>
    </row>
    <row r="109" spans="1:5" ht="15.75">
      <c r="A109" s="2" t="s">
        <v>23</v>
      </c>
      <c r="B109" s="3" t="s">
        <v>24</v>
      </c>
      <c r="C109" s="4">
        <v>2210000</v>
      </c>
      <c r="D109" s="4">
        <v>1709400</v>
      </c>
      <c r="E109" s="5">
        <f>D109/C109</f>
        <v>0.77348416289592758</v>
      </c>
    </row>
    <row r="110" spans="1:5" ht="15.75">
      <c r="A110" s="9" t="s">
        <v>37</v>
      </c>
      <c r="B110" s="10" t="s">
        <v>38</v>
      </c>
      <c r="C110" s="8">
        <f>C111+C112+C113</f>
        <v>161950</v>
      </c>
      <c r="D110" s="8">
        <f>D111+D112+D113</f>
        <v>84610</v>
      </c>
      <c r="E110" s="5">
        <f>D110/C110</f>
        <v>0.52244519913553567</v>
      </c>
    </row>
    <row r="111" spans="1:5" ht="15" customHeight="1">
      <c r="A111" s="2" t="s">
        <v>9</v>
      </c>
      <c r="B111" s="3" t="s">
        <v>10</v>
      </c>
      <c r="C111" s="4">
        <v>49610</v>
      </c>
      <c r="D111" s="4">
        <v>49610</v>
      </c>
      <c r="E111" s="5">
        <f>D111/C111</f>
        <v>1</v>
      </c>
    </row>
    <row r="112" spans="1:5" ht="15" customHeight="1">
      <c r="A112" s="2" t="s">
        <v>11</v>
      </c>
      <c r="B112" s="3" t="s">
        <v>12</v>
      </c>
      <c r="C112" s="4">
        <v>109390</v>
      </c>
      <c r="D112" s="4">
        <v>35000</v>
      </c>
      <c r="E112" s="5">
        <f>D112/C112</f>
        <v>0.31995612030350123</v>
      </c>
    </row>
    <row r="113" spans="1:5" ht="32.25" customHeight="1">
      <c r="A113" s="2" t="s">
        <v>21</v>
      </c>
      <c r="B113" s="3" t="s">
        <v>22</v>
      </c>
      <c r="C113" s="4">
        <v>2950</v>
      </c>
      <c r="D113" s="4">
        <v>0</v>
      </c>
      <c r="E113" s="5">
        <f>D113/C113</f>
        <v>0</v>
      </c>
    </row>
    <row r="114" spans="1:5" ht="31.5">
      <c r="A114" s="9" t="s">
        <v>39</v>
      </c>
      <c r="B114" s="10" t="s">
        <v>40</v>
      </c>
      <c r="C114" s="8">
        <f>C115</f>
        <v>100000</v>
      </c>
      <c r="D114" s="8">
        <f>D115</f>
        <v>99598</v>
      </c>
      <c r="E114" s="5">
        <f>D114/C114</f>
        <v>0.99597999999999998</v>
      </c>
    </row>
    <row r="115" spans="1:5" ht="32.25" customHeight="1">
      <c r="A115" s="2" t="s">
        <v>41</v>
      </c>
      <c r="B115" s="3" t="s">
        <v>42</v>
      </c>
      <c r="C115" s="4">
        <v>100000</v>
      </c>
      <c r="D115" s="4">
        <v>99598</v>
      </c>
      <c r="E115" s="5">
        <f>D115/C115</f>
        <v>0.99597999999999998</v>
      </c>
    </row>
    <row r="116" spans="1:5" ht="30.75" customHeight="1">
      <c r="A116" s="9" t="s">
        <v>43</v>
      </c>
      <c r="B116" s="10" t="s">
        <v>44</v>
      </c>
      <c r="C116" s="8">
        <f>C117+C118+C119+C120+C121+C122</f>
        <v>1824400</v>
      </c>
      <c r="D116" s="8">
        <f>D117+D118+D119+D120+D121+D122</f>
        <v>1779252.6600000001</v>
      </c>
      <c r="E116" s="5">
        <f>D116/C116</f>
        <v>0.97525359570269687</v>
      </c>
    </row>
    <row r="117" spans="1:5" ht="15" customHeight="1">
      <c r="A117" s="2" t="s">
        <v>5</v>
      </c>
      <c r="B117" s="3" t="s">
        <v>6</v>
      </c>
      <c r="C117" s="4">
        <v>1351290</v>
      </c>
      <c r="D117" s="4">
        <v>1342008.3600000001</v>
      </c>
      <c r="E117" s="5">
        <f>D117/C117</f>
        <v>0.99313127455986505</v>
      </c>
    </row>
    <row r="118" spans="1:5" ht="15" customHeight="1">
      <c r="A118" s="2" t="s">
        <v>7</v>
      </c>
      <c r="B118" s="3" t="s">
        <v>8</v>
      </c>
      <c r="C118" s="4">
        <v>296040</v>
      </c>
      <c r="D118" s="4">
        <v>286122.68</v>
      </c>
      <c r="E118" s="5">
        <f>D118/C118</f>
        <v>0.96650006755843798</v>
      </c>
    </row>
    <row r="119" spans="1:5" ht="15" customHeight="1">
      <c r="A119" s="2" t="s">
        <v>11</v>
      </c>
      <c r="B119" s="3" t="s">
        <v>12</v>
      </c>
      <c r="C119" s="4">
        <v>4270</v>
      </c>
      <c r="D119" s="4">
        <v>2318.87</v>
      </c>
      <c r="E119" s="5">
        <f>D119/C119</f>
        <v>0.54306088992974233</v>
      </c>
    </row>
    <row r="120" spans="1:5" ht="15" customHeight="1">
      <c r="A120" s="2" t="s">
        <v>15</v>
      </c>
      <c r="B120" s="3" t="s">
        <v>16</v>
      </c>
      <c r="C120" s="4">
        <v>2400</v>
      </c>
      <c r="D120" s="4">
        <v>1382.27</v>
      </c>
      <c r="E120" s="5">
        <f>D120/C120</f>
        <v>0.57594583333333338</v>
      </c>
    </row>
    <row r="121" spans="1:5" ht="15" customHeight="1">
      <c r="A121" s="2" t="s">
        <v>17</v>
      </c>
      <c r="B121" s="3" t="s">
        <v>18</v>
      </c>
      <c r="C121" s="4">
        <v>20400</v>
      </c>
      <c r="D121" s="4">
        <v>0</v>
      </c>
      <c r="E121" s="5">
        <f>D121/C121</f>
        <v>0</v>
      </c>
    </row>
    <row r="122" spans="1:5" ht="15" customHeight="1">
      <c r="A122" s="2" t="s">
        <v>45</v>
      </c>
      <c r="B122" s="3" t="s">
        <v>46</v>
      </c>
      <c r="C122" s="4">
        <v>150000</v>
      </c>
      <c r="D122" s="4">
        <v>147420.48000000001</v>
      </c>
      <c r="E122" s="5">
        <f>D122/C122</f>
        <v>0.9828032000000001</v>
      </c>
    </row>
    <row r="123" spans="1:5" ht="15.75">
      <c r="A123" s="9" t="s">
        <v>47</v>
      </c>
      <c r="B123" s="10" t="s">
        <v>48</v>
      </c>
      <c r="C123" s="8">
        <f>C124+C125+C126</f>
        <v>1109030</v>
      </c>
      <c r="D123" s="8">
        <f>D124+D125+D126</f>
        <v>933924.46</v>
      </c>
      <c r="E123" s="5">
        <f>D123/C123</f>
        <v>0.84210928469022472</v>
      </c>
    </row>
    <row r="124" spans="1:5" ht="15.75">
      <c r="A124" s="2" t="s">
        <v>9</v>
      </c>
      <c r="B124" s="3" t="s">
        <v>10</v>
      </c>
      <c r="C124" s="4">
        <v>411030</v>
      </c>
      <c r="D124" s="4">
        <v>262774.46000000002</v>
      </c>
      <c r="E124" s="5">
        <f>D124/C124</f>
        <v>0.63930725251198217</v>
      </c>
    </row>
    <row r="125" spans="1:5" ht="15" customHeight="1">
      <c r="A125" s="2" t="s">
        <v>11</v>
      </c>
      <c r="B125" s="3" t="s">
        <v>12</v>
      </c>
      <c r="C125" s="4">
        <v>23000</v>
      </c>
      <c r="D125" s="4">
        <v>2400</v>
      </c>
      <c r="E125" s="5">
        <f>D125/C125</f>
        <v>0.10434782608695652</v>
      </c>
    </row>
    <row r="126" spans="1:5" ht="32.25" customHeight="1">
      <c r="A126" s="2" t="s">
        <v>21</v>
      </c>
      <c r="B126" s="3" t="s">
        <v>22</v>
      </c>
      <c r="C126" s="4">
        <v>675000</v>
      </c>
      <c r="D126" s="4">
        <v>668750</v>
      </c>
      <c r="E126" s="5">
        <f>D126/C126</f>
        <v>0.9907407407407407</v>
      </c>
    </row>
    <row r="127" spans="1:5" ht="31.5">
      <c r="A127" s="9" t="s">
        <v>49</v>
      </c>
      <c r="B127" s="10" t="s">
        <v>50</v>
      </c>
      <c r="C127" s="8">
        <f>C128</f>
        <v>96000</v>
      </c>
      <c r="D127" s="8">
        <f>D128</f>
        <v>81500</v>
      </c>
      <c r="E127" s="5">
        <f>D127/C127</f>
        <v>0.84895833333333337</v>
      </c>
    </row>
    <row r="128" spans="1:5" ht="32.25" customHeight="1">
      <c r="A128" s="2" t="s">
        <v>21</v>
      </c>
      <c r="B128" s="3" t="s">
        <v>22</v>
      </c>
      <c r="C128" s="4">
        <v>96000</v>
      </c>
      <c r="D128" s="4">
        <v>81500</v>
      </c>
      <c r="E128" s="5">
        <f>D128/C128</f>
        <v>0.84895833333333337</v>
      </c>
    </row>
    <row r="129" spans="1:5" ht="47.25">
      <c r="A129" s="9" t="s">
        <v>51</v>
      </c>
      <c r="B129" s="10" t="s">
        <v>52</v>
      </c>
      <c r="C129" s="8">
        <f>C130+C131</f>
        <v>1473529</v>
      </c>
      <c r="D129" s="8">
        <f>D130+D131</f>
        <v>1411849.13</v>
      </c>
      <c r="E129" s="5">
        <f>D129/C129</f>
        <v>0.95814139389180664</v>
      </c>
    </row>
    <row r="130" spans="1:5" ht="18" customHeight="1">
      <c r="A130" s="2" t="s">
        <v>9</v>
      </c>
      <c r="B130" s="3" t="s">
        <v>10</v>
      </c>
      <c r="C130" s="4">
        <v>384000</v>
      </c>
      <c r="D130" s="4">
        <v>322320.13</v>
      </c>
      <c r="E130" s="5">
        <f>D130/C130</f>
        <v>0.83937533854166668</v>
      </c>
    </row>
    <row r="131" spans="1:5" ht="32.25" customHeight="1">
      <c r="A131" s="2" t="s">
        <v>41</v>
      </c>
      <c r="B131" s="3" t="s">
        <v>80</v>
      </c>
      <c r="C131" s="4">
        <v>1089529</v>
      </c>
      <c r="D131" s="4">
        <v>1089529</v>
      </c>
      <c r="E131" s="5">
        <f>D131/C131</f>
        <v>1</v>
      </c>
    </row>
    <row r="132" spans="1:5" ht="31.5">
      <c r="A132" s="9" t="s">
        <v>53</v>
      </c>
      <c r="B132" s="10" t="s">
        <v>54</v>
      </c>
      <c r="C132" s="8">
        <f>C133+C134+C135</f>
        <v>10592013</v>
      </c>
      <c r="D132" s="8">
        <f>D133+D134+D135</f>
        <v>10523042.48</v>
      </c>
      <c r="E132" s="5">
        <f>D132/C132</f>
        <v>0.99348844077136234</v>
      </c>
    </row>
    <row r="133" spans="1:5" ht="47.25">
      <c r="A133" s="2" t="s">
        <v>41</v>
      </c>
      <c r="B133" s="3" t="s">
        <v>81</v>
      </c>
      <c r="C133" s="4">
        <v>5914008</v>
      </c>
      <c r="D133" s="4">
        <v>5914008</v>
      </c>
      <c r="E133" s="5">
        <f>D133/C133</f>
        <v>1</v>
      </c>
    </row>
    <row r="134" spans="1:5" ht="31.5">
      <c r="A134" s="2" t="s">
        <v>41</v>
      </c>
      <c r="B134" s="3" t="s">
        <v>82</v>
      </c>
      <c r="C134" s="4">
        <v>4666005</v>
      </c>
      <c r="D134" s="4">
        <v>4597034.4800000004</v>
      </c>
      <c r="E134" s="5">
        <f>D134/C134</f>
        <v>0.98521850705260716</v>
      </c>
    </row>
    <row r="135" spans="1:5" ht="32.25" customHeight="1">
      <c r="A135" s="2" t="s">
        <v>41</v>
      </c>
      <c r="B135" s="3" t="s">
        <v>83</v>
      </c>
      <c r="C135" s="4">
        <v>12000</v>
      </c>
      <c r="D135" s="4">
        <v>12000</v>
      </c>
      <c r="E135" s="5">
        <f>D135/C135</f>
        <v>1</v>
      </c>
    </row>
    <row r="136" spans="1:5" ht="31.5">
      <c r="A136" s="9" t="s">
        <v>55</v>
      </c>
      <c r="B136" s="10" t="s">
        <v>56</v>
      </c>
      <c r="C136" s="8">
        <f>C137</f>
        <v>859500</v>
      </c>
      <c r="D136" s="8">
        <f>D137</f>
        <v>580690.64</v>
      </c>
      <c r="E136" s="5">
        <f>D136/C136</f>
        <v>0.67561447353112281</v>
      </c>
    </row>
    <row r="137" spans="1:5" ht="31.5">
      <c r="A137" s="2" t="s">
        <v>41</v>
      </c>
      <c r="B137" s="3" t="s">
        <v>42</v>
      </c>
      <c r="C137" s="4">
        <v>859500</v>
      </c>
      <c r="D137" s="4">
        <v>580690.64</v>
      </c>
      <c r="E137" s="5">
        <f>D137/C137</f>
        <v>0.67561447353112281</v>
      </c>
    </row>
    <row r="138" spans="1:5" ht="18" customHeight="1">
      <c r="A138" s="9" t="s">
        <v>57</v>
      </c>
      <c r="B138" s="10" t="s">
        <v>58</v>
      </c>
      <c r="C138" s="8">
        <f>C139+C140+C141</f>
        <v>17303000</v>
      </c>
      <c r="D138" s="8">
        <f>D139+D140+D141</f>
        <v>17066706.09</v>
      </c>
      <c r="E138" s="5">
        <f>D138/C138</f>
        <v>0.98634376061954576</v>
      </c>
    </row>
    <row r="139" spans="1:5" ht="15" customHeight="1">
      <c r="A139" s="2" t="s">
        <v>17</v>
      </c>
      <c r="B139" s="3" t="s">
        <v>18</v>
      </c>
      <c r="C139" s="4">
        <v>3585000</v>
      </c>
      <c r="D139" s="4">
        <v>3576352.73</v>
      </c>
      <c r="E139" s="5">
        <f>D139/C139</f>
        <v>0.99758793026499304</v>
      </c>
    </row>
    <row r="140" spans="1:5" ht="31.5">
      <c r="A140" s="2" t="s">
        <v>41</v>
      </c>
      <c r="B140" s="3" t="s">
        <v>82</v>
      </c>
      <c r="C140" s="4">
        <v>13368000</v>
      </c>
      <c r="D140" s="4">
        <v>13144389.359999999</v>
      </c>
      <c r="E140" s="5">
        <f>D140/C140</f>
        <v>0.98327269299820463</v>
      </c>
    </row>
    <row r="141" spans="1:5" ht="33" customHeight="1">
      <c r="A141" s="2" t="s">
        <v>41</v>
      </c>
      <c r="B141" s="3" t="s">
        <v>84</v>
      </c>
      <c r="C141" s="4">
        <v>350000</v>
      </c>
      <c r="D141" s="4">
        <v>345964</v>
      </c>
      <c r="E141" s="5">
        <f>D141/C141</f>
        <v>0.98846857142857147</v>
      </c>
    </row>
    <row r="142" spans="1:5" ht="17.25" customHeight="1">
      <c r="A142" s="9" t="s">
        <v>59</v>
      </c>
      <c r="B142" s="10" t="s">
        <v>60</v>
      </c>
      <c r="C142" s="8">
        <f>C143</f>
        <v>10000</v>
      </c>
      <c r="D142" s="8">
        <f>D143</f>
        <v>0</v>
      </c>
      <c r="E142" s="5">
        <f>D142/C142</f>
        <v>0</v>
      </c>
    </row>
    <row r="143" spans="1:5" ht="31.5">
      <c r="A143" s="2" t="s">
        <v>41</v>
      </c>
      <c r="B143" s="3" t="s">
        <v>42</v>
      </c>
      <c r="C143" s="4">
        <v>10000</v>
      </c>
      <c r="D143" s="4">
        <v>0</v>
      </c>
      <c r="E143" s="5">
        <f>D143/C143</f>
        <v>0</v>
      </c>
    </row>
    <row r="144" spans="1:5" ht="18" customHeight="1">
      <c r="A144" s="9" t="s">
        <v>61</v>
      </c>
      <c r="B144" s="10" t="s">
        <v>62</v>
      </c>
      <c r="C144" s="8">
        <f>C145</f>
        <v>655000</v>
      </c>
      <c r="D144" s="8">
        <f>D145</f>
        <v>655000</v>
      </c>
      <c r="E144" s="5">
        <f>D144/C144</f>
        <v>1</v>
      </c>
    </row>
    <row r="145" spans="1:6" ht="31.5">
      <c r="A145" s="2" t="s">
        <v>41</v>
      </c>
      <c r="B145" s="3" t="s">
        <v>42</v>
      </c>
      <c r="C145" s="4">
        <v>655000</v>
      </c>
      <c r="D145" s="4">
        <v>655000</v>
      </c>
      <c r="E145" s="5">
        <f>D145/C145</f>
        <v>1</v>
      </c>
    </row>
    <row r="146" spans="1:6" ht="31.5">
      <c r="A146" s="9" t="s">
        <v>63</v>
      </c>
      <c r="B146" s="10" t="s">
        <v>64</v>
      </c>
      <c r="C146" s="8">
        <f>C147</f>
        <v>64654</v>
      </c>
      <c r="D146" s="8">
        <f>D147</f>
        <v>30755</v>
      </c>
      <c r="E146" s="5">
        <f>D146/C146</f>
        <v>0.4756859591053918</v>
      </c>
    </row>
    <row r="147" spans="1:6" ht="15" customHeight="1">
      <c r="A147" s="2" t="s">
        <v>9</v>
      </c>
      <c r="B147" s="3" t="s">
        <v>10</v>
      </c>
      <c r="C147" s="4">
        <v>64654</v>
      </c>
      <c r="D147" s="4">
        <v>30755</v>
      </c>
      <c r="E147" s="5">
        <f>D147/C147</f>
        <v>0.4756859591053918</v>
      </c>
    </row>
    <row r="148" spans="1:6" ht="15.75">
      <c r="A148" s="9" t="s">
        <v>65</v>
      </c>
      <c r="B148" s="10" t="s">
        <v>38</v>
      </c>
      <c r="C148" s="8">
        <f>C149+C150+C151+C152</f>
        <v>2196700</v>
      </c>
      <c r="D148" s="8">
        <f>D149+D150+D151+D152</f>
        <v>2065106.28</v>
      </c>
      <c r="E148" s="5">
        <f>D148/C148</f>
        <v>0.94009481494969727</v>
      </c>
    </row>
    <row r="149" spans="1:6" ht="15.75">
      <c r="A149" s="2" t="s">
        <v>9</v>
      </c>
      <c r="B149" s="3" t="s">
        <v>10</v>
      </c>
      <c r="C149" s="4">
        <v>220000</v>
      </c>
      <c r="D149" s="4">
        <v>184209.02</v>
      </c>
      <c r="E149" s="5">
        <f>D149/C149</f>
        <v>0.83731372727272724</v>
      </c>
    </row>
    <row r="150" spans="1:6" ht="15.75">
      <c r="A150" s="2" t="s">
        <v>11</v>
      </c>
      <c r="B150" s="3" t="s">
        <v>12</v>
      </c>
      <c r="C150" s="4">
        <v>331700</v>
      </c>
      <c r="D150" s="4">
        <v>330983.26</v>
      </c>
      <c r="E150" s="5">
        <f>D150/C150</f>
        <v>0.99783919204100091</v>
      </c>
    </row>
    <row r="151" spans="1:6" ht="31.5" customHeight="1">
      <c r="A151" s="2" t="s">
        <v>21</v>
      </c>
      <c r="B151" s="3" t="s">
        <v>22</v>
      </c>
      <c r="C151" s="4">
        <v>195000</v>
      </c>
      <c r="D151" s="4">
        <v>100000</v>
      </c>
      <c r="E151" s="5">
        <f>D151/C151</f>
        <v>0.51282051282051277</v>
      </c>
    </row>
    <row r="152" spans="1:6" ht="33" customHeight="1">
      <c r="A152" s="2" t="s">
        <v>41</v>
      </c>
      <c r="B152" s="3" t="s">
        <v>85</v>
      </c>
      <c r="C152" s="4">
        <v>1450000</v>
      </c>
      <c r="D152" s="4">
        <v>1449914</v>
      </c>
      <c r="E152" s="5">
        <f>D152/C152</f>
        <v>0.99994068965517247</v>
      </c>
    </row>
    <row r="153" spans="1:6" s="25" customFormat="1" ht="21" customHeight="1">
      <c r="A153" s="20" t="s">
        <v>66</v>
      </c>
      <c r="B153" s="21" t="s">
        <v>67</v>
      </c>
      <c r="C153" s="22">
        <f>C6+C18+C106+C108+C110+C114+C116+C123+C127+C129+C132+C136+C138+C142+C144+C146+C148</f>
        <v>89000773</v>
      </c>
      <c r="D153" s="22">
        <f>D6+D18+D106+D108+D110+D114+D116+D123+D127+D129+D132+D136+D138+D142+D144+D146+D148</f>
        <v>85291557.970000014</v>
      </c>
      <c r="E153" s="23">
        <f>D153/C153</f>
        <v>0.95832378860349909</v>
      </c>
      <c r="F153" s="24"/>
    </row>
    <row r="154" spans="1:6" ht="15.75">
      <c r="A154" s="26"/>
      <c r="B154" s="26"/>
      <c r="C154" s="26"/>
      <c r="D154" s="26"/>
    </row>
    <row r="155" spans="1:6" ht="17.100000000000001" customHeight="1">
      <c r="A155" s="32" t="s">
        <v>87</v>
      </c>
      <c r="B155" s="32"/>
      <c r="C155" s="33"/>
      <c r="E155" s="27" t="s">
        <v>68</v>
      </c>
    </row>
    <row r="156" spans="1:6" ht="15.75">
      <c r="A156" s="32"/>
      <c r="B156" s="32"/>
      <c r="C156" s="33"/>
      <c r="D156" s="28"/>
    </row>
    <row r="157" spans="1:6" ht="12" customHeight="1"/>
  </sheetData>
  <mergeCells count="5">
    <mergeCell ref="A3:E3"/>
    <mergeCell ref="A4:E4"/>
    <mergeCell ref="D1:E1"/>
    <mergeCell ref="D2:E2"/>
    <mergeCell ref="A155:C156"/>
  </mergeCells>
  <pageMargins left="0.25" right="0.30694444444444446" top="0.25" bottom="0.25" header="0.3" footer="0.3"/>
  <pageSetup paperSize="9" scale="94" fitToHeight="100" orientation="portrait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фінансування установ</vt:lpstr>
      <vt:lpstr>'фінансування установ'!Область_печати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Таня</cp:lastModifiedBy>
  <cp:lastPrinted>2018-03-30T11:14:15Z</cp:lastPrinted>
  <dcterms:created xsi:type="dcterms:W3CDTF">2018-01-30T14:25:12Z</dcterms:created>
  <dcterms:modified xsi:type="dcterms:W3CDTF">2018-03-30T11:14:57Z</dcterms:modified>
</cp:coreProperties>
</file>