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scC\files\desktop\НОВА - 2013\РАДА VII - 2015 РІК\СЕСІЇ\2018 рік\ЧЕРГОВА 53 СЕСІЯ ВІД 20.12.2018 Р\РІШЕННЯ\Звіт за 9 місяців\"/>
    </mc:Choice>
  </mc:AlternateContent>
  <bookViews>
    <workbookView xWindow="0" yWindow="0" windowWidth="28800" windowHeight="12330"/>
  </bookViews>
  <sheets>
    <sheet name="Лист1 (осн)" sheetId="2" r:id="rId1"/>
  </sheets>
  <definedNames>
    <definedName name="_xlnm.Print_Area" localSheetId="0">'Лист1 (осн)'!$A$1:$K$74</definedName>
  </definedNames>
  <calcPr calcId="162913"/>
</workbook>
</file>

<file path=xl/calcChain.xml><?xml version="1.0" encoding="utf-8"?>
<calcChain xmlns="http://schemas.openxmlformats.org/spreadsheetml/2006/main">
  <c r="J11" i="2" l="1"/>
  <c r="J14" i="2"/>
  <c r="J18" i="2"/>
  <c r="J20" i="2"/>
  <c r="J21" i="2"/>
  <c r="J24" i="2"/>
  <c r="J25" i="2"/>
  <c r="J26" i="2"/>
  <c r="J27" i="2"/>
  <c r="J28" i="2"/>
  <c r="J29" i="2"/>
  <c r="J30" i="2"/>
  <c r="J31" i="2"/>
  <c r="J32" i="2"/>
  <c r="J33" i="2"/>
  <c r="J37" i="2"/>
  <c r="J38" i="2"/>
  <c r="J42" i="2"/>
  <c r="J44" i="2"/>
  <c r="J45" i="2"/>
  <c r="J49" i="2"/>
  <c r="J51" i="2"/>
  <c r="J54" i="2"/>
  <c r="J56" i="2"/>
  <c r="J58" i="2"/>
  <c r="J63" i="2"/>
  <c r="J64" i="2"/>
  <c r="J68" i="2"/>
  <c r="I67" i="2"/>
  <c r="H67" i="2"/>
  <c r="I60" i="2"/>
  <c r="I59" i="2" s="1"/>
  <c r="H60" i="2"/>
  <c r="H59" i="2" s="1"/>
  <c r="I55" i="2"/>
  <c r="H55" i="2"/>
  <c r="I53" i="2"/>
  <c r="H53" i="2"/>
  <c r="I50" i="2"/>
  <c r="J50" i="2" s="1"/>
  <c r="H48" i="2"/>
  <c r="I43" i="2"/>
  <c r="H43" i="2"/>
  <c r="I41" i="2"/>
  <c r="H41" i="2"/>
  <c r="I34" i="2"/>
  <c r="H34" i="2"/>
  <c r="I23" i="2"/>
  <c r="H23" i="2"/>
  <c r="I19" i="2"/>
  <c r="H19" i="2"/>
  <c r="I17" i="2"/>
  <c r="H17" i="2"/>
  <c r="I13" i="2"/>
  <c r="I12" i="2" s="1"/>
  <c r="H13" i="2"/>
  <c r="H12" i="2" s="1"/>
  <c r="I10" i="2"/>
  <c r="H10" i="2"/>
  <c r="H9" i="2" s="1"/>
  <c r="J43" i="2" l="1"/>
  <c r="J10" i="2"/>
  <c r="I16" i="2"/>
  <c r="I40" i="2"/>
  <c r="J67" i="2"/>
  <c r="J34" i="2"/>
  <c r="J23" i="2"/>
  <c r="H22" i="2"/>
  <c r="J53" i="2"/>
  <c r="H16" i="2"/>
  <c r="J16" i="2" s="1"/>
  <c r="J12" i="2"/>
  <c r="J19" i="2"/>
  <c r="J41" i="2"/>
  <c r="J55" i="2"/>
  <c r="J13" i="2"/>
  <c r="J17" i="2"/>
  <c r="H40" i="2"/>
  <c r="H39" i="2" s="1"/>
  <c r="I22" i="2"/>
  <c r="I9" i="2"/>
  <c r="J9" i="2" s="1"/>
  <c r="I48" i="2"/>
  <c r="J48" i="2" s="1"/>
  <c r="J22" i="2" l="1"/>
  <c r="H8" i="2"/>
  <c r="H70" i="2" s="1"/>
  <c r="J40" i="2"/>
  <c r="I47" i="2"/>
  <c r="I8" i="2"/>
  <c r="H69" i="2" l="1"/>
  <c r="I39" i="2"/>
  <c r="J39" i="2" s="1"/>
  <c r="J47" i="2"/>
  <c r="J8" i="2"/>
  <c r="I69" i="2" l="1"/>
  <c r="J69" i="2" s="1"/>
  <c r="I70" i="2"/>
  <c r="J70" i="2" s="1"/>
</calcChain>
</file>

<file path=xl/sharedStrings.xml><?xml version="1.0" encoding="utf-8"?>
<sst xmlns="http://schemas.openxmlformats.org/spreadsheetml/2006/main" count="124" uniqueCount="122">
  <si>
    <t>Загальний фонд</t>
  </si>
  <si>
    <t>Код</t>
  </si>
  <si>
    <t xml:space="preserve"> Найменування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</si>
  <si>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</si>
  <si>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</si>
  <si>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</si>
  <si>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</si>
  <si>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</si>
  <si>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</si>
  <si>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</si>
  <si>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</si>
  <si>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</si>
  <si>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</si>
  <si>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</si>
  <si>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</si>
  <si>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</si>
  <si>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</si>
  <si>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</si>
  <si>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</si>
  <si>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</si>
  <si>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</si>
  <si>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</si>
  <si>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</si>
  <si>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</si>
  <si>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</si>
  <si>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</si>
  <si>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</si>
  <si>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</si>
  <si>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18000000</t>
  </si>
  <si>
    <t>Місцеві податки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</si>
  <si>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</si>
  <si>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</si>
  <si>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</si>
  <si>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</si>
  <si>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</si>
  <si>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</si>
  <si>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</si>
  <si>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</si>
  <si>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</si>
  <si>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</si>
  <si>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</si>
  <si>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  </t>
  </si>
  <si>
    <t>18010600</t>
  </si>
  <si>
    <t>Орендна плата з юридичних осіб  </t>
  </si>
  <si>
    <t>18010700</t>
  </si>
  <si>
    <t>Земельний податок з фізичних осіб  </t>
  </si>
  <si>
    <t>18010900</t>
  </si>
  <si>
    <t>Орендна плата з фізичних осіб  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</si>
  <si>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</si>
  <si>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</si>
  <si>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</si>
  <si>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</si>
  <si>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</si>
  <si>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</si>
  <si>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</si>
  <si>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</si>
  <si>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</si>
  <si>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</si>
  <si>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</si>
  <si>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</si>
  <si>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</si>
  <si>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</si>
  <si>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</si>
  <si>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</si>
  <si>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</si>
  <si>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</si>
  <si>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</si>
  <si>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</si>
  <si>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</si>
  <si>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</si>
  <si>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</si>
  <si>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</si>
  <si>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</si>
  <si>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</si>
  <si>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</si>
  <si>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</si>
  <si>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</si>
  <si>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</si>
  <si>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</si>
  <si>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</si>
  <si>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</si>
  <si>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</si>
  <si>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</si>
  <si>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</si>
  <si>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</si>
  <si>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</si>
  <si>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</si>
  <si>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</si>
  <si>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</si>
  <si>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</si>
  <si>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</si>
  <si>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</si>
  <si>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</si>
  <si>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</si>
  <si>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</si>
  <si>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 з державного бюджету місцевим бюджетам</t>
  </si>
  <si>
    <t>41035000</t>
  </si>
  <si>
    <t>Інші субвенції 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</si>
  <si>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</si>
  <si>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</si>
  <si>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</si>
  <si>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</si>
  <si>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Усього ( без урахування трансфертів)</t>
  </si>
  <si>
    <t>Усього</t>
  </si>
  <si>
    <t>Н.І.Мусієнко</t>
  </si>
  <si>
    <t xml:space="preserve">Аналіз </t>
  </si>
  <si>
    <t>план 9 місяців</t>
  </si>
  <si>
    <t>факт 9 місяців</t>
  </si>
  <si>
    <t>Рентна плата за спеціальне використання води водних об'єктів місцевого значення </t>
  </si>
  <si>
    <t xml:space="preserve">Єдиний податок з юридичних осіб, нарахований до 1 січня 2011 року </t>
  </si>
  <si>
    <t xml:space="preserve">Єдиний податок з фізичних осіб, нарахований до 1 січня 2011 року </t>
  </si>
  <si>
    <t>Державне мито, не віднесене до інших категорій  </t>
  </si>
  <si>
    <t xml:space="preserve">Інші неподаткові надходження </t>
  </si>
  <si>
    <t xml:space="preserve">Інші надходження 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</si>
  <si>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</si>
  <si>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21010302</t>
  </si>
  <si>
    <t>22080402</t>
  </si>
  <si>
    <t>% виконання</t>
  </si>
  <si>
    <t>Штрафні санкції за порушення законадавства про патентування, за порушення норм регулювання обігу готівки та про застосування реєстроторів розрахункових операцій у сфері торгівлі, громадського харчування та послуг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</si>
  <si>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реєстрацією.</t>
  </si>
  <si>
    <t xml:space="preserve"> виконання дохідної частини бюджету м. Боярка за                                    9 місяців 2018 року</t>
  </si>
  <si>
    <t>Начальник відділу фінансів та економічного розвитку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</si>
</sst>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1" x14ac:knownFonts="1">
    <font>
      <sz val="10"/>
      <color theme="1"/>
      <name val="Calibri"/>
      <family val="2"/>
      <charset val="204"/>
      <scheme val="minor"/>
    </font>
    <font>
      <sz val="7"/>
      <color theme="1"/>
      <name val="Arial Cyr"/>
      <charset val="204"/>
    </font>
    <font>
      <b/>
      <sz val="10"/>
      <color theme="1"/>
      <name val="Arial Cyr"/>
      <charset val="204"/>
    </font>
    <font>
      <sz val="8"/>
      <color theme="1"/>
      <name val="Arial Cyr"/>
      <charset val="204"/>
    </font>
    <font>
      <b/>
      <sz val="16"/>
      <color theme="1"/>
      <name val="Arial Cyr"/>
      <charset val="204"/>
    </font>
    <font>
      <sz val="10"/>
      <color rgb="FFFF0000"/>
      <name val="Calibri"/>
      <family val="2"/>
      <charset val="204"/>
      <scheme val="minor"/>
    </font>
    <font>
      <sz val="8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5" fillId="0" borderId="0" xfId="0" applyFont="1"/>
    <xf numFmtId="9" fontId="0" fillId="0" borderId="0" xfId="0" applyNumberFormat="1"/>
    <xf numFmtId="164" fontId="0" fillId="0" borderId="0" xfId="0" applyNumberFormat="1"/>
    <xf numFmtId="2" fontId="6" fillId="0" borderId="0" xfId="0" applyNumberFormat="1" applyFont="1" applyAlignment="1">
      <alignment horizontal="right" vertical="top" wrapText="1"/>
    </xf>
    <xf numFmtId="0" fontId="7" fillId="0" borderId="0" xfId="0" applyFont="1"/>
    <xf numFmtId="2" fontId="7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/>
    <xf numFmtId="0" fontId="9" fillId="0" borderId="8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2" fontId="10" fillId="0" borderId="9" xfId="0" applyNumberFormat="1" applyFont="1" applyBorder="1" applyAlignment="1">
      <alignment horizontal="center" vertical="top" wrapText="1"/>
    </xf>
    <xf numFmtId="9" fontId="9" fillId="0" borderId="12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 wrapText="1"/>
    </xf>
    <xf numFmtId="2" fontId="13" fillId="0" borderId="3" xfId="0" applyNumberFormat="1" applyFont="1" applyBorder="1"/>
    <xf numFmtId="9" fontId="8" fillId="0" borderId="13" xfId="0" applyNumberFormat="1" applyFont="1" applyBorder="1"/>
    <xf numFmtId="2" fontId="14" fillId="0" borderId="3" xfId="0" applyNumberFormat="1" applyFont="1" applyBorder="1" applyAlignment="1">
      <alignment horizontal="right" vertical="top" wrapText="1"/>
    </xf>
    <xf numFmtId="2" fontId="16" fillId="0" borderId="3" xfId="0" applyNumberFormat="1" applyFont="1" applyBorder="1" applyAlignment="1">
      <alignment horizontal="right" vertical="top" wrapText="1"/>
    </xf>
    <xf numFmtId="0" fontId="17" fillId="0" borderId="0" xfId="0" applyFont="1"/>
    <xf numFmtId="2" fontId="18" fillId="0" borderId="14" xfId="0" applyNumberFormat="1" applyFont="1" applyBorder="1" applyAlignment="1">
      <alignment horizontal="right" vertical="top" wrapText="1"/>
    </xf>
    <xf numFmtId="9" fontId="15" fillId="0" borderId="17" xfId="0" applyNumberFormat="1" applyFont="1" applyBorder="1"/>
    <xf numFmtId="0" fontId="8" fillId="0" borderId="0" xfId="0" applyFont="1" applyAlignment="1">
      <alignment horizontal="center"/>
    </xf>
    <xf numFmtId="0" fontId="13" fillId="0" borderId="0" xfId="0" applyFont="1"/>
    <xf numFmtId="2" fontId="13" fillId="0" borderId="0" xfId="0" applyNumberFormat="1" applyFont="1"/>
    <xf numFmtId="9" fontId="8" fillId="0" borderId="0" xfId="0" applyNumberFormat="1" applyFont="1"/>
    <xf numFmtId="0" fontId="19" fillId="0" borderId="4" xfId="0" quotePrefix="1" applyNumberFormat="1" applyFont="1" applyBorder="1" applyAlignment="1">
      <alignment horizontal="center" vertical="top" wrapText="1"/>
    </xf>
    <xf numFmtId="9" fontId="19" fillId="0" borderId="13" xfId="0" applyNumberFormat="1" applyFont="1" applyBorder="1"/>
    <xf numFmtId="0" fontId="20" fillId="0" borderId="4" xfId="0" quotePrefix="1" applyNumberFormat="1" applyFont="1" applyBorder="1" applyAlignment="1">
      <alignment horizontal="center" vertical="top" wrapText="1"/>
    </xf>
    <xf numFmtId="9" fontId="20" fillId="0" borderId="13" xfId="0" applyNumberFormat="1" applyFont="1" applyBorder="1"/>
    <xf numFmtId="0" fontId="16" fillId="0" borderId="4" xfId="0" quotePrefix="1" applyNumberFormat="1" applyFont="1" applyBorder="1" applyAlignment="1">
      <alignment horizontal="center" vertical="top" wrapText="1"/>
    </xf>
    <xf numFmtId="9" fontId="19" fillId="0" borderId="13" xfId="0" applyNumberFormat="1" applyFont="1" applyBorder="1" applyAlignment="1">
      <alignment vertical="top"/>
    </xf>
    <xf numFmtId="9" fontId="19" fillId="0" borderId="13" xfId="0" applyNumberFormat="1" applyFont="1" applyBorder="1" applyAlignment="1">
      <alignment horizontal="right" vertical="top"/>
    </xf>
    <xf numFmtId="9" fontId="20" fillId="0" borderId="13" xfId="0" applyNumberFormat="1" applyFont="1" applyBorder="1" applyAlignment="1">
      <alignment vertical="top"/>
    </xf>
    <xf numFmtId="0" fontId="8" fillId="0" borderId="0" xfId="0" applyFont="1" applyAlignment="1">
      <alignment horizontal="left" vertical="top" wrapText="1"/>
    </xf>
    <xf numFmtId="0" fontId="20" fillId="0" borderId="4" xfId="0" applyFont="1" applyBorder="1" applyAlignment="1">
      <alignment horizontal="left" vertical="top" wrapText="1"/>
    </xf>
    <xf numFmtId="0" fontId="19" fillId="0" borderId="4" xfId="0" applyFont="1" applyBorder="1" applyAlignment="1">
      <alignment horizontal="left" vertical="top" wrapText="1"/>
    </xf>
    <xf numFmtId="0" fontId="19" fillId="0" borderId="3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left" vertical="top" wrapText="1"/>
    </xf>
    <xf numFmtId="0" fontId="15" fillId="0" borderId="16" xfId="0" applyFont="1" applyBorder="1" applyAlignment="1">
      <alignment horizontal="left" vertical="top" wrapText="1"/>
    </xf>
    <xf numFmtId="0" fontId="20" fillId="0" borderId="3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19" fillId="0" borderId="5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74"/>
  <sheetViews>
    <sheetView showGridLines="0" tabSelected="1" view="pageBreakPreview" topLeftCell="A64" zoomScaleNormal="100" zoomScaleSheetLayoutView="100" workbookViewId="0">
      <selection activeCell="B74" sqref="B74:E74"/>
    </sheetView>
  </sheetViews>
  <sheetFormatPr defaultRowHeight="12.75" x14ac:dyDescent="0.2"/>
  <cols>
    <col min="1" max="1" width="4.5703125" customWidth="1"/>
    <col min="2" max="2" width="7.85546875" style="7" customWidth="1"/>
    <col min="3" max="3" width="7.5703125" customWidth="1"/>
    <col min="4" max="4" width="20.5703125" customWidth="1"/>
    <col min="5" max="5" width="14.140625" customWidth="1"/>
    <col min="6" max="6" width="15" customWidth="1"/>
    <col min="7" max="7" width="1.85546875" hidden="1" customWidth="1"/>
    <col min="8" max="8" width="11.85546875" style="5" customWidth="1"/>
    <col min="9" max="9" width="11.85546875" style="6" customWidth="1"/>
    <col min="10" max="10" width="7" style="2" customWidth="1"/>
  </cols>
  <sheetData>
    <row r="1" spans="1:11" ht="15" customHeight="1" x14ac:dyDescent="0.2">
      <c r="H1" s="56"/>
      <c r="I1" s="56"/>
      <c r="J1" s="3"/>
    </row>
    <row r="2" spans="1:11" ht="20.100000000000001" customHeight="1" x14ac:dyDescent="0.2">
      <c r="A2" s="57" t="s">
        <v>105</v>
      </c>
      <c r="B2" s="57"/>
      <c r="C2" s="57"/>
      <c r="D2" s="57"/>
      <c r="E2" s="57"/>
      <c r="F2" s="57"/>
      <c r="G2" s="57"/>
      <c r="H2" s="57"/>
      <c r="I2" s="57"/>
    </row>
    <row r="3" spans="1:11" ht="44.25" customHeight="1" x14ac:dyDescent="0.2">
      <c r="A3" s="57" t="s">
        <v>120</v>
      </c>
      <c r="B3" s="57"/>
      <c r="C3" s="57"/>
      <c r="D3" s="57"/>
      <c r="E3" s="57"/>
      <c r="F3" s="57"/>
      <c r="G3" s="57"/>
      <c r="H3" s="57"/>
      <c r="I3" s="57"/>
    </row>
    <row r="4" spans="1:11" ht="12" customHeight="1" x14ac:dyDescent="0.2">
      <c r="A4" s="58" t="s">
        <v>0</v>
      </c>
      <c r="B4" s="58"/>
      <c r="C4" s="58"/>
      <c r="D4" s="58"/>
      <c r="E4" s="58"/>
      <c r="F4" s="58"/>
      <c r="G4" s="58"/>
      <c r="H4" s="58"/>
      <c r="I4" s="58"/>
    </row>
    <row r="5" spans="1:11" ht="15" customHeight="1" thickBot="1" x14ac:dyDescent="0.25">
      <c r="A5" s="59"/>
      <c r="B5" s="59"/>
      <c r="C5" s="59"/>
      <c r="D5" s="60"/>
      <c r="E5" s="60"/>
      <c r="F5" s="60"/>
      <c r="G5" s="60"/>
      <c r="H5" s="60"/>
      <c r="I5" s="4"/>
    </row>
    <row r="6" spans="1:11" ht="27.75" customHeight="1" x14ac:dyDescent="0.2">
      <c r="B6" s="9" t="s">
        <v>1</v>
      </c>
      <c r="C6" s="52" t="s">
        <v>2</v>
      </c>
      <c r="D6" s="53"/>
      <c r="E6" s="53"/>
      <c r="F6" s="53"/>
      <c r="G6" s="54"/>
      <c r="H6" s="10" t="s">
        <v>106</v>
      </c>
      <c r="I6" s="11" t="s">
        <v>107</v>
      </c>
      <c r="J6" s="12" t="s">
        <v>117</v>
      </c>
      <c r="K6" s="8"/>
    </row>
    <row r="7" spans="1:11" ht="12" customHeight="1" x14ac:dyDescent="0.2">
      <c r="B7" s="13">
        <v>1</v>
      </c>
      <c r="C7" s="55">
        <v>2</v>
      </c>
      <c r="D7" s="55"/>
      <c r="E7" s="55"/>
      <c r="F7" s="55"/>
      <c r="G7" s="55"/>
      <c r="H7" s="14">
        <v>3</v>
      </c>
      <c r="I7" s="15"/>
      <c r="J7" s="16"/>
      <c r="K7" s="8"/>
    </row>
    <row r="8" spans="1:11" x14ac:dyDescent="0.2">
      <c r="B8" s="26" t="s">
        <v>3</v>
      </c>
      <c r="C8" s="36" t="s">
        <v>4</v>
      </c>
      <c r="D8" s="36"/>
      <c r="E8" s="36"/>
      <c r="F8" s="36"/>
      <c r="G8" s="36"/>
      <c r="H8" s="17">
        <f>H9+H12+H16+H22</f>
        <v>51471000</v>
      </c>
      <c r="I8" s="17">
        <f>I9+I12+I16+I22</f>
        <v>50629488.219999999</v>
      </c>
      <c r="J8" s="27">
        <f>I8/H8</f>
        <v>0.9836507590682132</v>
      </c>
      <c r="K8" s="8"/>
    </row>
    <row r="9" spans="1:11" x14ac:dyDescent="0.2">
      <c r="B9" s="26" t="s">
        <v>5</v>
      </c>
      <c r="C9" s="36" t="s">
        <v>6</v>
      </c>
      <c r="D9" s="36"/>
      <c r="E9" s="36"/>
      <c r="F9" s="36"/>
      <c r="G9" s="36"/>
      <c r="H9" s="17">
        <f>H10</f>
        <v>51000</v>
      </c>
      <c r="I9" s="17">
        <f>I10</f>
        <v>16003.96</v>
      </c>
      <c r="J9" s="27">
        <f t="shared" ref="J9:J70" si="0">I9/H9</f>
        <v>0.31380313725490194</v>
      </c>
      <c r="K9" s="8"/>
    </row>
    <row r="10" spans="1:11" x14ac:dyDescent="0.2">
      <c r="B10" s="26" t="s">
        <v>7</v>
      </c>
      <c r="C10" s="36" t="s">
        <v>8</v>
      </c>
      <c r="D10" s="36"/>
      <c r="E10" s="36"/>
      <c r="F10" s="36"/>
      <c r="G10" s="36"/>
      <c r="H10" s="17">
        <f>H11</f>
        <v>51000</v>
      </c>
      <c r="I10" s="17">
        <f>I11</f>
        <v>16003.96</v>
      </c>
      <c r="J10" s="27">
        <f t="shared" si="0"/>
        <v>0.31380313725490194</v>
      </c>
      <c r="K10" s="8"/>
    </row>
    <row r="11" spans="1:11" x14ac:dyDescent="0.2">
      <c r="B11" s="28" t="s">
        <v>9</v>
      </c>
      <c r="C11" s="35" t="s">
        <v>10</v>
      </c>
      <c r="D11" s="35"/>
      <c r="E11" s="35"/>
      <c r="F11" s="35"/>
      <c r="G11" s="35"/>
      <c r="H11" s="18">
        <v>51000</v>
      </c>
      <c r="I11" s="18">
        <v>16003.96</v>
      </c>
      <c r="J11" s="29">
        <f t="shared" si="0"/>
        <v>0.31380313725490194</v>
      </c>
      <c r="K11" s="8"/>
    </row>
    <row r="12" spans="1:11" x14ac:dyDescent="0.2">
      <c r="B12" s="26" t="s">
        <v>11</v>
      </c>
      <c r="C12" s="36" t="s">
        <v>12</v>
      </c>
      <c r="D12" s="36"/>
      <c r="E12" s="36"/>
      <c r="F12" s="36"/>
      <c r="G12" s="36"/>
      <c r="H12" s="17">
        <f>H13</f>
        <v>65000</v>
      </c>
      <c r="I12" s="17">
        <f>I13</f>
        <v>137793.39000000001</v>
      </c>
      <c r="J12" s="27">
        <f t="shared" si="0"/>
        <v>2.1198983076923077</v>
      </c>
      <c r="K12" s="8"/>
    </row>
    <row r="13" spans="1:11" x14ac:dyDescent="0.2">
      <c r="B13" s="26" t="s">
        <v>13</v>
      </c>
      <c r="C13" s="36" t="s">
        <v>14</v>
      </c>
      <c r="D13" s="36"/>
      <c r="E13" s="36"/>
      <c r="F13" s="36"/>
      <c r="G13" s="36"/>
      <c r="H13" s="17">
        <f>H14+H15</f>
        <v>65000</v>
      </c>
      <c r="I13" s="17">
        <f>I14+I15</f>
        <v>137793.39000000001</v>
      </c>
      <c r="J13" s="27">
        <f t="shared" si="0"/>
        <v>2.1198983076923077</v>
      </c>
      <c r="K13" s="8"/>
    </row>
    <row r="14" spans="1:11" x14ac:dyDescent="0.2">
      <c r="B14" s="28" t="s">
        <v>15</v>
      </c>
      <c r="C14" s="35" t="s">
        <v>16</v>
      </c>
      <c r="D14" s="35"/>
      <c r="E14" s="35"/>
      <c r="F14" s="35"/>
      <c r="G14" s="35"/>
      <c r="H14" s="18">
        <v>65000</v>
      </c>
      <c r="I14" s="18">
        <v>137422</v>
      </c>
      <c r="J14" s="29">
        <f t="shared" si="0"/>
        <v>2.1141846153846156</v>
      </c>
      <c r="K14" s="8"/>
    </row>
    <row r="15" spans="1:11" x14ac:dyDescent="0.2">
      <c r="B15" s="30">
        <v>13020200</v>
      </c>
      <c r="C15" s="43" t="s">
        <v>108</v>
      </c>
      <c r="D15" s="44"/>
      <c r="E15" s="44"/>
      <c r="F15" s="44"/>
      <c r="G15" s="45"/>
      <c r="H15" s="18">
        <v>0</v>
      </c>
      <c r="I15" s="18">
        <v>371.39</v>
      </c>
      <c r="J15" s="29"/>
      <c r="K15" s="8"/>
    </row>
    <row r="16" spans="1:11" x14ac:dyDescent="0.2">
      <c r="B16" s="26" t="s">
        <v>17</v>
      </c>
      <c r="C16" s="36" t="s">
        <v>18</v>
      </c>
      <c r="D16" s="36"/>
      <c r="E16" s="36"/>
      <c r="F16" s="36"/>
      <c r="G16" s="36"/>
      <c r="H16" s="17">
        <f>H17+H19+H21</f>
        <v>3614000</v>
      </c>
      <c r="I16" s="17">
        <f>I17+I19+I21</f>
        <v>5925666.7400000002</v>
      </c>
      <c r="J16" s="27">
        <f t="shared" si="0"/>
        <v>1.639642152739347</v>
      </c>
      <c r="K16" s="8"/>
    </row>
    <row r="17" spans="2:11" x14ac:dyDescent="0.2">
      <c r="B17" s="26" t="s">
        <v>19</v>
      </c>
      <c r="C17" s="36" t="s">
        <v>20</v>
      </c>
      <c r="D17" s="36"/>
      <c r="E17" s="36"/>
      <c r="F17" s="36"/>
      <c r="G17" s="36"/>
      <c r="H17" s="17">
        <f>H18</f>
        <v>159000</v>
      </c>
      <c r="I17" s="17">
        <f>I18</f>
        <v>588064.19999999995</v>
      </c>
      <c r="J17" s="27">
        <f t="shared" si="0"/>
        <v>3.6985169811320753</v>
      </c>
      <c r="K17" s="8"/>
    </row>
    <row r="18" spans="2:11" x14ac:dyDescent="0.2">
      <c r="B18" s="28" t="s">
        <v>21</v>
      </c>
      <c r="C18" s="35" t="s">
        <v>22</v>
      </c>
      <c r="D18" s="35"/>
      <c r="E18" s="35"/>
      <c r="F18" s="35"/>
      <c r="G18" s="35"/>
      <c r="H18" s="18">
        <v>159000</v>
      </c>
      <c r="I18" s="18">
        <v>588064.19999999995</v>
      </c>
      <c r="J18" s="29">
        <f t="shared" si="0"/>
        <v>3.6985169811320753</v>
      </c>
      <c r="K18" s="8"/>
    </row>
    <row r="19" spans="2:11" x14ac:dyDescent="0.2">
      <c r="B19" s="26" t="s">
        <v>23</v>
      </c>
      <c r="C19" s="36" t="s">
        <v>24</v>
      </c>
      <c r="D19" s="36"/>
      <c r="E19" s="36"/>
      <c r="F19" s="36"/>
      <c r="G19" s="36"/>
      <c r="H19" s="17">
        <f>H20</f>
        <v>675000</v>
      </c>
      <c r="I19" s="17">
        <f>I20</f>
        <v>2383248.9900000002</v>
      </c>
      <c r="J19" s="31">
        <f t="shared" si="0"/>
        <v>3.5307392444444448</v>
      </c>
      <c r="K19" s="8"/>
    </row>
    <row r="20" spans="2:11" x14ac:dyDescent="0.2">
      <c r="B20" s="28" t="s">
        <v>25</v>
      </c>
      <c r="C20" s="35" t="s">
        <v>22</v>
      </c>
      <c r="D20" s="35"/>
      <c r="E20" s="35"/>
      <c r="F20" s="35"/>
      <c r="G20" s="35"/>
      <c r="H20" s="18">
        <v>675000</v>
      </c>
      <c r="I20" s="18">
        <v>2383248.9900000002</v>
      </c>
      <c r="J20" s="29">
        <f t="shared" si="0"/>
        <v>3.5307392444444448</v>
      </c>
      <c r="K20" s="8"/>
    </row>
    <row r="21" spans="2:11" x14ac:dyDescent="0.2">
      <c r="B21" s="28" t="s">
        <v>26</v>
      </c>
      <c r="C21" s="35" t="s">
        <v>27</v>
      </c>
      <c r="D21" s="35"/>
      <c r="E21" s="35"/>
      <c r="F21" s="35"/>
      <c r="G21" s="35"/>
      <c r="H21" s="18">
        <v>2780000</v>
      </c>
      <c r="I21" s="18">
        <v>2954353.55</v>
      </c>
      <c r="J21" s="29">
        <f t="shared" si="0"/>
        <v>1.0627171043165466</v>
      </c>
      <c r="K21" s="8"/>
    </row>
    <row r="22" spans="2:11" x14ac:dyDescent="0.2">
      <c r="B22" s="26" t="s">
        <v>28</v>
      </c>
      <c r="C22" s="36" t="s">
        <v>29</v>
      </c>
      <c r="D22" s="36"/>
      <c r="E22" s="36"/>
      <c r="F22" s="36"/>
      <c r="G22" s="36"/>
      <c r="H22" s="17">
        <f>H23+H34</f>
        <v>47741000</v>
      </c>
      <c r="I22" s="17">
        <f>I23+I34</f>
        <v>44550024.129999995</v>
      </c>
      <c r="J22" s="27">
        <f t="shared" si="0"/>
        <v>0.93316068222282722</v>
      </c>
      <c r="K22" s="8"/>
    </row>
    <row r="23" spans="2:11" x14ac:dyDescent="0.2">
      <c r="B23" s="26" t="s">
        <v>30</v>
      </c>
      <c r="C23" s="36" t="s">
        <v>31</v>
      </c>
      <c r="D23" s="36"/>
      <c r="E23" s="36"/>
      <c r="F23" s="36"/>
      <c r="G23" s="36"/>
      <c r="H23" s="17">
        <f>H24+H25+H26+H27+H28+H29+H30+H31+H32+H33</f>
        <v>21981000</v>
      </c>
      <c r="I23" s="17">
        <f>I24+I25+I26+I27+I28+I29+I30+I31+I32+I33</f>
        <v>17128034.939999998</v>
      </c>
      <c r="J23" s="27">
        <f t="shared" si="0"/>
        <v>0.77922000545926018</v>
      </c>
      <c r="K23" s="8"/>
    </row>
    <row r="24" spans="2:11" x14ac:dyDescent="0.2">
      <c r="B24" s="28" t="s">
        <v>32</v>
      </c>
      <c r="C24" s="35" t="s">
        <v>33</v>
      </c>
      <c r="D24" s="35"/>
      <c r="E24" s="35"/>
      <c r="F24" s="35"/>
      <c r="G24" s="35"/>
      <c r="H24" s="18">
        <v>17000</v>
      </c>
      <c r="I24" s="18">
        <v>30642.61</v>
      </c>
      <c r="J24" s="29">
        <f t="shared" si="0"/>
        <v>1.8025064705882354</v>
      </c>
      <c r="K24" s="8"/>
    </row>
    <row r="25" spans="2:11" x14ac:dyDescent="0.2">
      <c r="B25" s="28" t="s">
        <v>34</v>
      </c>
      <c r="C25" s="35" t="s">
        <v>35</v>
      </c>
      <c r="D25" s="35"/>
      <c r="E25" s="35"/>
      <c r="F25" s="35"/>
      <c r="G25" s="35"/>
      <c r="H25" s="18">
        <v>170000</v>
      </c>
      <c r="I25" s="18">
        <v>456496.05</v>
      </c>
      <c r="J25" s="29">
        <f t="shared" si="0"/>
        <v>2.685270882352941</v>
      </c>
      <c r="K25" s="8"/>
    </row>
    <row r="26" spans="2:11" x14ac:dyDescent="0.2">
      <c r="B26" s="28" t="s">
        <v>36</v>
      </c>
      <c r="C26" s="35" t="s">
        <v>37</v>
      </c>
      <c r="D26" s="35"/>
      <c r="E26" s="35"/>
      <c r="F26" s="35"/>
      <c r="G26" s="35"/>
      <c r="H26" s="18">
        <v>14000</v>
      </c>
      <c r="I26" s="18">
        <v>102035.35</v>
      </c>
      <c r="J26" s="29">
        <f t="shared" si="0"/>
        <v>7.2882392857142859</v>
      </c>
      <c r="K26" s="8"/>
    </row>
    <row r="27" spans="2:11" x14ac:dyDescent="0.2">
      <c r="B27" s="28" t="s">
        <v>38</v>
      </c>
      <c r="C27" s="35" t="s">
        <v>39</v>
      </c>
      <c r="D27" s="35"/>
      <c r="E27" s="35"/>
      <c r="F27" s="35"/>
      <c r="G27" s="35"/>
      <c r="H27" s="18">
        <v>770000</v>
      </c>
      <c r="I27" s="18">
        <v>1273422.96</v>
      </c>
      <c r="J27" s="29">
        <f t="shared" si="0"/>
        <v>1.6537960519480519</v>
      </c>
      <c r="K27" s="8"/>
    </row>
    <row r="28" spans="2:11" x14ac:dyDescent="0.2">
      <c r="B28" s="28" t="s">
        <v>40</v>
      </c>
      <c r="C28" s="35" t="s">
        <v>41</v>
      </c>
      <c r="D28" s="35"/>
      <c r="E28" s="35"/>
      <c r="F28" s="35"/>
      <c r="G28" s="35"/>
      <c r="H28" s="18">
        <v>12850000</v>
      </c>
      <c r="I28" s="18">
        <v>7503213.5</v>
      </c>
      <c r="J28" s="29">
        <f t="shared" si="0"/>
        <v>0.58390766536964978</v>
      </c>
      <c r="K28" s="8"/>
    </row>
    <row r="29" spans="2:11" x14ac:dyDescent="0.2">
      <c r="B29" s="28" t="s">
        <v>42</v>
      </c>
      <c r="C29" s="35" t="s">
        <v>43</v>
      </c>
      <c r="D29" s="35"/>
      <c r="E29" s="35"/>
      <c r="F29" s="35"/>
      <c r="G29" s="35"/>
      <c r="H29" s="18">
        <v>5400000</v>
      </c>
      <c r="I29" s="18">
        <v>5462355.1799999997</v>
      </c>
      <c r="J29" s="29">
        <f t="shared" si="0"/>
        <v>1.0115472555555556</v>
      </c>
      <c r="K29" s="8"/>
    </row>
    <row r="30" spans="2:11" x14ac:dyDescent="0.2">
      <c r="B30" s="28" t="s">
        <v>44</v>
      </c>
      <c r="C30" s="35" t="s">
        <v>45</v>
      </c>
      <c r="D30" s="35"/>
      <c r="E30" s="35"/>
      <c r="F30" s="35"/>
      <c r="G30" s="35"/>
      <c r="H30" s="18">
        <v>240000</v>
      </c>
      <c r="I30" s="18">
        <v>298602.3</v>
      </c>
      <c r="J30" s="29">
        <f t="shared" si="0"/>
        <v>1.24417625</v>
      </c>
      <c r="K30" s="8"/>
    </row>
    <row r="31" spans="2:11" x14ac:dyDescent="0.2">
      <c r="B31" s="28" t="s">
        <v>46</v>
      </c>
      <c r="C31" s="35" t="s">
        <v>47</v>
      </c>
      <c r="D31" s="35"/>
      <c r="E31" s="35"/>
      <c r="F31" s="35"/>
      <c r="G31" s="35"/>
      <c r="H31" s="18">
        <v>1260000</v>
      </c>
      <c r="I31" s="18">
        <v>1238527.3700000001</v>
      </c>
      <c r="J31" s="29">
        <f t="shared" si="0"/>
        <v>0.9829582301587303</v>
      </c>
      <c r="K31" s="8"/>
    </row>
    <row r="32" spans="2:11" x14ac:dyDescent="0.2">
      <c r="B32" s="28" t="s">
        <v>48</v>
      </c>
      <c r="C32" s="35" t="s">
        <v>49</v>
      </c>
      <c r="D32" s="35"/>
      <c r="E32" s="35"/>
      <c r="F32" s="35"/>
      <c r="G32" s="35"/>
      <c r="H32" s="18">
        <v>1180000</v>
      </c>
      <c r="I32" s="18">
        <v>690284.9</v>
      </c>
      <c r="J32" s="29">
        <f t="shared" si="0"/>
        <v>0.58498720338983057</v>
      </c>
      <c r="K32" s="8"/>
    </row>
    <row r="33" spans="2:11" x14ac:dyDescent="0.2">
      <c r="B33" s="28" t="s">
        <v>50</v>
      </c>
      <c r="C33" s="35" t="s">
        <v>51</v>
      </c>
      <c r="D33" s="35"/>
      <c r="E33" s="35"/>
      <c r="F33" s="35"/>
      <c r="G33" s="35"/>
      <c r="H33" s="18">
        <v>80000</v>
      </c>
      <c r="I33" s="18">
        <v>72454.720000000001</v>
      </c>
      <c r="J33" s="29">
        <f t="shared" si="0"/>
        <v>0.90568400000000004</v>
      </c>
      <c r="K33" s="8"/>
    </row>
    <row r="34" spans="2:11" x14ac:dyDescent="0.2">
      <c r="B34" s="26" t="s">
        <v>52</v>
      </c>
      <c r="C34" s="37" t="s">
        <v>53</v>
      </c>
      <c r="D34" s="38"/>
      <c r="E34" s="38"/>
      <c r="F34" s="38"/>
      <c r="G34" s="39"/>
      <c r="H34" s="17">
        <f>H37+H38+H35+H36</f>
        <v>25760000</v>
      </c>
      <c r="I34" s="17">
        <f>I37+I38+I35+I36</f>
        <v>27421989.190000001</v>
      </c>
      <c r="J34" s="27">
        <f t="shared" si="0"/>
        <v>1.0645182138975156</v>
      </c>
      <c r="K34" s="8"/>
    </row>
    <row r="35" spans="2:11" s="1" customFormat="1" x14ac:dyDescent="0.2">
      <c r="B35" s="30">
        <v>18050100</v>
      </c>
      <c r="C35" s="35" t="s">
        <v>109</v>
      </c>
      <c r="D35" s="35"/>
      <c r="E35" s="35"/>
      <c r="F35" s="35"/>
      <c r="G35" s="35"/>
      <c r="H35" s="17">
        <v>0</v>
      </c>
      <c r="I35" s="18">
        <v>260.10000000000002</v>
      </c>
      <c r="J35" s="29"/>
      <c r="K35" s="19"/>
    </row>
    <row r="36" spans="2:11" s="1" customFormat="1" x14ac:dyDescent="0.2">
      <c r="B36" s="30">
        <v>18050200</v>
      </c>
      <c r="C36" s="35" t="s">
        <v>110</v>
      </c>
      <c r="D36" s="35"/>
      <c r="E36" s="35"/>
      <c r="F36" s="35"/>
      <c r="G36" s="35"/>
      <c r="H36" s="17">
        <v>0</v>
      </c>
      <c r="I36" s="18">
        <v>215</v>
      </c>
      <c r="J36" s="29"/>
      <c r="K36" s="19"/>
    </row>
    <row r="37" spans="2:11" x14ac:dyDescent="0.2">
      <c r="B37" s="28" t="s">
        <v>54</v>
      </c>
      <c r="C37" s="35" t="s">
        <v>55</v>
      </c>
      <c r="D37" s="35"/>
      <c r="E37" s="35"/>
      <c r="F37" s="35"/>
      <c r="G37" s="35"/>
      <c r="H37" s="18">
        <v>2860000</v>
      </c>
      <c r="I37" s="18">
        <v>2886126.73</v>
      </c>
      <c r="J37" s="29">
        <f t="shared" si="0"/>
        <v>1.0091352202797204</v>
      </c>
      <c r="K37" s="8"/>
    </row>
    <row r="38" spans="2:11" x14ac:dyDescent="0.2">
      <c r="B38" s="28" t="s">
        <v>56</v>
      </c>
      <c r="C38" s="35" t="s">
        <v>57</v>
      </c>
      <c r="D38" s="35"/>
      <c r="E38" s="35"/>
      <c r="F38" s="35"/>
      <c r="G38" s="35"/>
      <c r="H38" s="18">
        <v>22900000</v>
      </c>
      <c r="I38" s="18">
        <v>24535387.359999999</v>
      </c>
      <c r="J38" s="29">
        <f t="shared" si="0"/>
        <v>1.0714142951965064</v>
      </c>
      <c r="K38" s="8"/>
    </row>
    <row r="39" spans="2:11" x14ac:dyDescent="0.2">
      <c r="B39" s="26" t="s">
        <v>58</v>
      </c>
      <c r="C39" s="36" t="s">
        <v>59</v>
      </c>
      <c r="D39" s="36"/>
      <c r="E39" s="36"/>
      <c r="F39" s="36"/>
      <c r="G39" s="36"/>
      <c r="H39" s="17">
        <f>H40+H47+H59</f>
        <v>2329000</v>
      </c>
      <c r="I39" s="17">
        <f t="shared" ref="I39" si="1">I40+I47+I59</f>
        <v>3147854.7199999997</v>
      </c>
      <c r="J39" s="27">
        <f t="shared" si="0"/>
        <v>1.3515906912838127</v>
      </c>
      <c r="K39" s="8"/>
    </row>
    <row r="40" spans="2:11" x14ac:dyDescent="0.2">
      <c r="B40" s="26" t="s">
        <v>60</v>
      </c>
      <c r="C40" s="36" t="s">
        <v>61</v>
      </c>
      <c r="D40" s="36"/>
      <c r="E40" s="36"/>
      <c r="F40" s="36"/>
      <c r="G40" s="36"/>
      <c r="H40" s="17">
        <f>H41+H43</f>
        <v>64100</v>
      </c>
      <c r="I40" s="17">
        <f>I41+I43</f>
        <v>75203</v>
      </c>
      <c r="J40" s="27">
        <f t="shared" si="0"/>
        <v>1.173213728549142</v>
      </c>
      <c r="K40" s="8"/>
    </row>
    <row r="41" spans="2:11" x14ac:dyDescent="0.2">
      <c r="B41" s="26" t="s">
        <v>62</v>
      </c>
      <c r="C41" s="46" t="s">
        <v>63</v>
      </c>
      <c r="D41" s="47"/>
      <c r="E41" s="47"/>
      <c r="F41" s="47"/>
      <c r="G41" s="48"/>
      <c r="H41" s="17">
        <f>H42</f>
        <v>4500</v>
      </c>
      <c r="I41" s="17">
        <f>I42</f>
        <v>13530</v>
      </c>
      <c r="J41" s="32">
        <f t="shared" si="0"/>
        <v>3.0066666666666668</v>
      </c>
      <c r="K41" s="8"/>
    </row>
    <row r="42" spans="2:11" x14ac:dyDescent="0.2">
      <c r="B42" s="28" t="s">
        <v>115</v>
      </c>
      <c r="C42" s="35" t="s">
        <v>64</v>
      </c>
      <c r="D42" s="35"/>
      <c r="E42" s="35"/>
      <c r="F42" s="35"/>
      <c r="G42" s="35"/>
      <c r="H42" s="18">
        <v>4500</v>
      </c>
      <c r="I42" s="18">
        <v>13530</v>
      </c>
      <c r="J42" s="29">
        <f t="shared" si="0"/>
        <v>3.0066666666666668</v>
      </c>
      <c r="K42" s="8"/>
    </row>
    <row r="43" spans="2:11" x14ac:dyDescent="0.2">
      <c r="B43" s="26" t="s">
        <v>65</v>
      </c>
      <c r="C43" s="36" t="s">
        <v>66</v>
      </c>
      <c r="D43" s="36"/>
      <c r="E43" s="36"/>
      <c r="F43" s="36"/>
      <c r="G43" s="36"/>
      <c r="H43" s="17">
        <f>H44+H45+H46</f>
        <v>59600</v>
      </c>
      <c r="I43" s="17">
        <f>I44+I45+I46</f>
        <v>61673</v>
      </c>
      <c r="J43" s="27">
        <f t="shared" si="0"/>
        <v>1.0347818791946308</v>
      </c>
      <c r="K43" s="8"/>
    </row>
    <row r="44" spans="2:11" x14ac:dyDescent="0.2">
      <c r="B44" s="28" t="s">
        <v>67</v>
      </c>
      <c r="C44" s="35" t="s">
        <v>68</v>
      </c>
      <c r="D44" s="35"/>
      <c r="E44" s="35"/>
      <c r="F44" s="35"/>
      <c r="G44" s="35"/>
      <c r="H44" s="18">
        <v>14600</v>
      </c>
      <c r="I44" s="18">
        <v>30750</v>
      </c>
      <c r="J44" s="29">
        <f t="shared" si="0"/>
        <v>2.1061643835616439</v>
      </c>
      <c r="K44" s="8"/>
    </row>
    <row r="45" spans="2:11" x14ac:dyDescent="0.2">
      <c r="B45" s="28" t="s">
        <v>69</v>
      </c>
      <c r="C45" s="35" t="s">
        <v>70</v>
      </c>
      <c r="D45" s="35"/>
      <c r="E45" s="35"/>
      <c r="F45" s="35"/>
      <c r="G45" s="35"/>
      <c r="H45" s="18">
        <v>45000</v>
      </c>
      <c r="I45" s="18">
        <v>27153</v>
      </c>
      <c r="J45" s="29">
        <f t="shared" si="0"/>
        <v>0.60340000000000005</v>
      </c>
      <c r="K45" s="8"/>
    </row>
    <row r="46" spans="2:11" x14ac:dyDescent="0.2">
      <c r="B46" s="28">
        <v>21080900</v>
      </c>
      <c r="C46" s="43" t="s">
        <v>118</v>
      </c>
      <c r="D46" s="44"/>
      <c r="E46" s="44"/>
      <c r="F46" s="44"/>
      <c r="G46" s="45"/>
      <c r="H46" s="18">
        <v>0</v>
      </c>
      <c r="I46" s="18">
        <v>3770</v>
      </c>
      <c r="J46" s="29"/>
      <c r="K46" s="8"/>
    </row>
    <row r="47" spans="2:11" x14ac:dyDescent="0.2">
      <c r="B47" s="26" t="s">
        <v>71</v>
      </c>
      <c r="C47" s="46" t="s">
        <v>72</v>
      </c>
      <c r="D47" s="47"/>
      <c r="E47" s="47"/>
      <c r="F47" s="47"/>
      <c r="G47" s="48"/>
      <c r="H47" s="17">
        <v>2264900</v>
      </c>
      <c r="I47" s="17">
        <f>I48+I53+I55</f>
        <v>2299183.0099999998</v>
      </c>
      <c r="J47" s="31">
        <f t="shared" si="0"/>
        <v>1.0151366550399574</v>
      </c>
      <c r="K47" s="8"/>
    </row>
    <row r="48" spans="2:11" x14ac:dyDescent="0.2">
      <c r="B48" s="26" t="s">
        <v>73</v>
      </c>
      <c r="C48" s="36" t="s">
        <v>74</v>
      </c>
      <c r="D48" s="36"/>
      <c r="E48" s="36"/>
      <c r="F48" s="36"/>
      <c r="G48" s="36"/>
      <c r="H48" s="17">
        <f>H49+H50+H51+H52</f>
        <v>1454900</v>
      </c>
      <c r="I48" s="17">
        <f>I49+I50+I51+I52</f>
        <v>1475191.6300000001</v>
      </c>
      <c r="J48" s="27">
        <f t="shared" si="0"/>
        <v>1.0139470960203452</v>
      </c>
      <c r="K48" s="8"/>
    </row>
    <row r="49" spans="2:11" x14ac:dyDescent="0.2">
      <c r="B49" s="28" t="s">
        <v>75</v>
      </c>
      <c r="C49" s="35" t="s">
        <v>76</v>
      </c>
      <c r="D49" s="35"/>
      <c r="E49" s="35"/>
      <c r="F49" s="35"/>
      <c r="G49" s="35"/>
      <c r="H49" s="18">
        <v>14900</v>
      </c>
      <c r="I49" s="18">
        <v>26294</v>
      </c>
      <c r="J49" s="29">
        <f t="shared" si="0"/>
        <v>1.7646979865771812</v>
      </c>
      <c r="K49" s="8"/>
    </row>
    <row r="50" spans="2:11" x14ac:dyDescent="0.2">
      <c r="B50" s="28" t="s">
        <v>77</v>
      </c>
      <c r="C50" s="35" t="s">
        <v>78</v>
      </c>
      <c r="D50" s="35"/>
      <c r="E50" s="35"/>
      <c r="F50" s="35"/>
      <c r="G50" s="35"/>
      <c r="H50" s="18">
        <v>1350000</v>
      </c>
      <c r="I50" s="18">
        <f>1256266.8+101170.83</f>
        <v>1357437.6300000001</v>
      </c>
      <c r="J50" s="29">
        <f t="shared" si="0"/>
        <v>1.0055093555555557</v>
      </c>
      <c r="K50" s="8"/>
    </row>
    <row r="51" spans="2:11" x14ac:dyDescent="0.2">
      <c r="B51" s="28" t="s">
        <v>79</v>
      </c>
      <c r="C51" s="35" t="s">
        <v>80</v>
      </c>
      <c r="D51" s="35"/>
      <c r="E51" s="35"/>
      <c r="F51" s="35"/>
      <c r="G51" s="35"/>
      <c r="H51" s="18">
        <v>90000</v>
      </c>
      <c r="I51" s="18">
        <v>89440</v>
      </c>
      <c r="J51" s="29">
        <f t="shared" si="0"/>
        <v>0.99377777777777776</v>
      </c>
      <c r="K51" s="8"/>
    </row>
    <row r="52" spans="2:11" x14ac:dyDescent="0.2">
      <c r="B52" s="30">
        <v>22012900</v>
      </c>
      <c r="C52" s="49" t="s">
        <v>119</v>
      </c>
      <c r="D52" s="50"/>
      <c r="E52" s="50"/>
      <c r="F52" s="50"/>
      <c r="G52" s="51"/>
      <c r="H52" s="18">
        <v>0</v>
      </c>
      <c r="I52" s="18">
        <v>2020</v>
      </c>
      <c r="J52" s="29"/>
      <c r="K52" s="8"/>
    </row>
    <row r="53" spans="2:11" x14ac:dyDescent="0.2">
      <c r="B53" s="26" t="s">
        <v>81</v>
      </c>
      <c r="C53" s="36" t="s">
        <v>82</v>
      </c>
      <c r="D53" s="36"/>
      <c r="E53" s="36"/>
      <c r="F53" s="36"/>
      <c r="G53" s="36"/>
      <c r="H53" s="17">
        <f>H54</f>
        <v>628000</v>
      </c>
      <c r="I53" s="17">
        <f>I54</f>
        <v>655077.71</v>
      </c>
      <c r="J53" s="31">
        <f t="shared" si="0"/>
        <v>1.0431173726114649</v>
      </c>
      <c r="K53" s="8"/>
    </row>
    <row r="54" spans="2:11" x14ac:dyDescent="0.2">
      <c r="B54" s="28" t="s">
        <v>116</v>
      </c>
      <c r="C54" s="35" t="s">
        <v>83</v>
      </c>
      <c r="D54" s="35"/>
      <c r="E54" s="35"/>
      <c r="F54" s="35"/>
      <c r="G54" s="35"/>
      <c r="H54" s="18">
        <v>628000</v>
      </c>
      <c r="I54" s="17">
        <v>655077.71</v>
      </c>
      <c r="J54" s="33">
        <f t="shared" si="0"/>
        <v>1.0431173726114649</v>
      </c>
      <c r="K54" s="8"/>
    </row>
    <row r="55" spans="2:11" x14ac:dyDescent="0.2">
      <c r="B55" s="26" t="s">
        <v>84</v>
      </c>
      <c r="C55" s="36" t="s">
        <v>85</v>
      </c>
      <c r="D55" s="36"/>
      <c r="E55" s="36"/>
      <c r="F55" s="36"/>
      <c r="G55" s="36"/>
      <c r="H55" s="17">
        <f>H56+H58+H57</f>
        <v>182000</v>
      </c>
      <c r="I55" s="17">
        <f>I56+I58+I57</f>
        <v>168913.67</v>
      </c>
      <c r="J55" s="27">
        <f t="shared" si="0"/>
        <v>0.928097087912088</v>
      </c>
      <c r="K55" s="8"/>
    </row>
    <row r="56" spans="2:11" x14ac:dyDescent="0.2">
      <c r="B56" s="28" t="s">
        <v>86</v>
      </c>
      <c r="C56" s="35" t="s">
        <v>87</v>
      </c>
      <c r="D56" s="35"/>
      <c r="E56" s="35"/>
      <c r="F56" s="35"/>
      <c r="G56" s="35"/>
      <c r="H56" s="18">
        <v>120000</v>
      </c>
      <c r="I56" s="18">
        <v>107904.44</v>
      </c>
      <c r="J56" s="29">
        <f t="shared" si="0"/>
        <v>0.89920366666666673</v>
      </c>
      <c r="K56" s="8"/>
    </row>
    <row r="57" spans="2:11" x14ac:dyDescent="0.2">
      <c r="B57" s="28">
        <v>22090200</v>
      </c>
      <c r="C57" s="43" t="s">
        <v>111</v>
      </c>
      <c r="D57" s="44"/>
      <c r="E57" s="44"/>
      <c r="F57" s="44"/>
      <c r="G57" s="45"/>
      <c r="H57" s="18">
        <v>0</v>
      </c>
      <c r="I57" s="18">
        <v>2036.23</v>
      </c>
      <c r="J57" s="29"/>
      <c r="K57" s="8"/>
    </row>
    <row r="58" spans="2:11" x14ac:dyDescent="0.2">
      <c r="B58" s="28" t="s">
        <v>88</v>
      </c>
      <c r="C58" s="35" t="s">
        <v>89</v>
      </c>
      <c r="D58" s="35"/>
      <c r="E58" s="35"/>
      <c r="F58" s="35"/>
      <c r="G58" s="35"/>
      <c r="H58" s="18">
        <v>62000</v>
      </c>
      <c r="I58" s="18">
        <v>58973</v>
      </c>
      <c r="J58" s="29">
        <f t="shared" si="0"/>
        <v>0.95117741935483868</v>
      </c>
      <c r="K58" s="8"/>
    </row>
    <row r="59" spans="2:11" x14ac:dyDescent="0.2">
      <c r="B59" s="26">
        <v>24000000</v>
      </c>
      <c r="C59" s="37" t="s">
        <v>112</v>
      </c>
      <c r="D59" s="38"/>
      <c r="E59" s="38"/>
      <c r="F59" s="38"/>
      <c r="G59" s="39"/>
      <c r="H59" s="17">
        <f>H60</f>
        <v>0</v>
      </c>
      <c r="I59" s="17">
        <f>I60</f>
        <v>773468.71</v>
      </c>
      <c r="J59" s="29"/>
      <c r="K59" s="8"/>
    </row>
    <row r="60" spans="2:11" x14ac:dyDescent="0.2">
      <c r="B60" s="28">
        <v>24060000</v>
      </c>
      <c r="C60" s="43" t="s">
        <v>113</v>
      </c>
      <c r="D60" s="44"/>
      <c r="E60" s="44"/>
      <c r="F60" s="44"/>
      <c r="G60" s="45"/>
      <c r="H60" s="18">
        <f>H61+H62</f>
        <v>0</v>
      </c>
      <c r="I60" s="17">
        <f>I61+I62</f>
        <v>773468.71</v>
      </c>
      <c r="J60" s="29"/>
      <c r="K60" s="8"/>
    </row>
    <row r="61" spans="2:11" x14ac:dyDescent="0.2">
      <c r="B61" s="28">
        <v>24060300</v>
      </c>
      <c r="C61" s="43" t="s">
        <v>113</v>
      </c>
      <c r="D61" s="44"/>
      <c r="E61" s="44"/>
      <c r="F61" s="44"/>
      <c r="G61" s="45"/>
      <c r="H61" s="18">
        <v>0</v>
      </c>
      <c r="I61" s="17">
        <v>773219.63</v>
      </c>
      <c r="J61" s="29"/>
      <c r="K61" s="8"/>
    </row>
    <row r="62" spans="2:11" x14ac:dyDescent="0.2">
      <c r="B62" s="28">
        <v>24062200</v>
      </c>
      <c r="C62" s="43" t="s">
        <v>114</v>
      </c>
      <c r="D62" s="44"/>
      <c r="E62" s="44"/>
      <c r="F62" s="44"/>
      <c r="G62" s="45"/>
      <c r="H62" s="18">
        <v>0</v>
      </c>
      <c r="I62" s="17">
        <v>249.08</v>
      </c>
      <c r="J62" s="29"/>
      <c r="K62" s="8"/>
    </row>
    <row r="63" spans="2:11" x14ac:dyDescent="0.2">
      <c r="B63" s="26" t="s">
        <v>90</v>
      </c>
      <c r="C63" s="36" t="s">
        <v>91</v>
      </c>
      <c r="D63" s="36"/>
      <c r="E63" s="36"/>
      <c r="F63" s="36"/>
      <c r="G63" s="36"/>
      <c r="H63" s="17">
        <v>33164900</v>
      </c>
      <c r="I63" s="17">
        <v>33164900</v>
      </c>
      <c r="J63" s="27">
        <f t="shared" si="0"/>
        <v>1</v>
      </c>
      <c r="K63" s="8"/>
    </row>
    <row r="64" spans="2:11" x14ac:dyDescent="0.2">
      <c r="B64" s="26" t="s">
        <v>92</v>
      </c>
      <c r="C64" s="36" t="s">
        <v>93</v>
      </c>
      <c r="D64" s="36"/>
      <c r="E64" s="36"/>
      <c r="F64" s="36"/>
      <c r="G64" s="36"/>
      <c r="H64" s="17">
        <v>33164900</v>
      </c>
      <c r="I64" s="17">
        <v>33164900</v>
      </c>
      <c r="J64" s="27">
        <f t="shared" si="0"/>
        <v>1</v>
      </c>
      <c r="K64" s="8"/>
    </row>
    <row r="65" spans="2:11" x14ac:dyDescent="0.2">
      <c r="B65" s="26" t="s">
        <v>94</v>
      </c>
      <c r="C65" s="36" t="s">
        <v>95</v>
      </c>
      <c r="D65" s="36"/>
      <c r="E65" s="36"/>
      <c r="F65" s="36"/>
      <c r="G65" s="36"/>
      <c r="H65" s="17">
        <v>0</v>
      </c>
      <c r="I65" s="17">
        <v>0</v>
      </c>
      <c r="J65" s="29"/>
      <c r="K65" s="8"/>
    </row>
    <row r="66" spans="2:11" x14ac:dyDescent="0.2">
      <c r="B66" s="28" t="s">
        <v>96</v>
      </c>
      <c r="C66" s="35" t="s">
        <v>97</v>
      </c>
      <c r="D66" s="35"/>
      <c r="E66" s="35"/>
      <c r="F66" s="35"/>
      <c r="G66" s="35"/>
      <c r="H66" s="18">
        <v>0</v>
      </c>
      <c r="I66" s="18">
        <v>0</v>
      </c>
      <c r="J66" s="29"/>
      <c r="K66" s="8"/>
    </row>
    <row r="67" spans="2:11" x14ac:dyDescent="0.2">
      <c r="B67" s="26" t="s">
        <v>98</v>
      </c>
      <c r="C67" s="36" t="s">
        <v>99</v>
      </c>
      <c r="D67" s="36"/>
      <c r="E67" s="36"/>
      <c r="F67" s="36"/>
      <c r="G67" s="36"/>
      <c r="H67" s="17">
        <f>H68</f>
        <v>33164900</v>
      </c>
      <c r="I67" s="17">
        <f>I68</f>
        <v>33164900</v>
      </c>
      <c r="J67" s="27">
        <f t="shared" si="0"/>
        <v>1</v>
      </c>
      <c r="K67" s="8"/>
    </row>
    <row r="68" spans="2:11" x14ac:dyDescent="0.2">
      <c r="B68" s="28" t="s">
        <v>100</v>
      </c>
      <c r="C68" s="35" t="s">
        <v>101</v>
      </c>
      <c r="D68" s="35"/>
      <c r="E68" s="35"/>
      <c r="F68" s="35"/>
      <c r="G68" s="35"/>
      <c r="H68" s="18">
        <v>33164900</v>
      </c>
      <c r="I68" s="18">
        <v>33164900</v>
      </c>
      <c r="J68" s="29">
        <f t="shared" si="0"/>
        <v>1</v>
      </c>
      <c r="K68" s="8"/>
    </row>
    <row r="69" spans="2:11" x14ac:dyDescent="0.2">
      <c r="B69" s="37" t="s">
        <v>102</v>
      </c>
      <c r="C69" s="38"/>
      <c r="D69" s="38"/>
      <c r="E69" s="38"/>
      <c r="F69" s="38"/>
      <c r="G69" s="39"/>
      <c r="H69" s="17">
        <f>H8+H39</f>
        <v>53800000</v>
      </c>
      <c r="I69" s="17">
        <f>I8+I39</f>
        <v>53777342.939999998</v>
      </c>
      <c r="J69" s="27">
        <f t="shared" si="0"/>
        <v>0.99957886505576199</v>
      </c>
      <c r="K69" s="8"/>
    </row>
    <row r="70" spans="2:11" ht="13.5" thickBot="1" x14ac:dyDescent="0.25">
      <c r="B70" s="40" t="s">
        <v>103</v>
      </c>
      <c r="C70" s="41"/>
      <c r="D70" s="41"/>
      <c r="E70" s="41"/>
      <c r="F70" s="41"/>
      <c r="G70" s="42"/>
      <c r="H70" s="20">
        <f>H8+H39+H63</f>
        <v>86964900</v>
      </c>
      <c r="I70" s="20">
        <f>I8+I39+I63</f>
        <v>86942242.939999998</v>
      </c>
      <c r="J70" s="21">
        <f t="shared" si="0"/>
        <v>0.99973946891217025</v>
      </c>
      <c r="K70" s="8"/>
    </row>
    <row r="71" spans="2:11" ht="9" customHeight="1" x14ac:dyDescent="0.2">
      <c r="B71" s="22"/>
      <c r="C71" s="8"/>
      <c r="D71" s="8"/>
      <c r="E71" s="8"/>
      <c r="F71" s="8"/>
      <c r="G71" s="8"/>
      <c r="H71" s="23"/>
      <c r="I71" s="24"/>
      <c r="J71" s="25"/>
      <c r="K71" s="8"/>
    </row>
    <row r="72" spans="2:11" ht="17.100000000000001" customHeight="1" x14ac:dyDescent="0.2">
      <c r="B72" s="34"/>
      <c r="C72" s="34"/>
      <c r="D72" s="34"/>
      <c r="E72" s="34"/>
      <c r="F72" s="8"/>
      <c r="G72" s="34"/>
      <c r="H72" s="34"/>
      <c r="I72" s="24"/>
      <c r="J72" s="25"/>
      <c r="K72" s="8"/>
    </row>
    <row r="73" spans="2:11" ht="6" customHeight="1" x14ac:dyDescent="0.2">
      <c r="B73" s="22"/>
      <c r="C73" s="8"/>
      <c r="D73" s="8"/>
      <c r="E73" s="8"/>
      <c r="F73" s="8"/>
      <c r="G73" s="8"/>
      <c r="H73" s="23"/>
      <c r="I73" s="24"/>
      <c r="J73" s="25"/>
      <c r="K73" s="8"/>
    </row>
    <row r="74" spans="2:11" ht="17.100000000000001" customHeight="1" x14ac:dyDescent="0.2">
      <c r="B74" s="34" t="s">
        <v>121</v>
      </c>
      <c r="C74" s="34"/>
      <c r="D74" s="34"/>
      <c r="E74" s="34"/>
      <c r="F74" s="8"/>
      <c r="G74" s="34" t="s">
        <v>104</v>
      </c>
      <c r="H74" s="34"/>
      <c r="I74" s="24"/>
      <c r="J74" s="25"/>
      <c r="K74" s="8"/>
    </row>
  </sheetData>
  <mergeCells count="75">
    <mergeCell ref="H1:I1"/>
    <mergeCell ref="A2:I2"/>
    <mergeCell ref="A3:I3"/>
    <mergeCell ref="A4:I4"/>
    <mergeCell ref="A5:C5"/>
    <mergeCell ref="D5:H5"/>
    <mergeCell ref="C17:G17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29:G29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41:G41"/>
    <mergeCell ref="C30:G30"/>
    <mergeCell ref="C31:G31"/>
    <mergeCell ref="C32:G32"/>
    <mergeCell ref="C33:G33"/>
    <mergeCell ref="C34:G34"/>
    <mergeCell ref="C35:G35"/>
    <mergeCell ref="C36:G36"/>
    <mergeCell ref="C37:G37"/>
    <mergeCell ref="C38:G38"/>
    <mergeCell ref="C39:G39"/>
    <mergeCell ref="C40:G40"/>
    <mergeCell ref="C53:G53"/>
    <mergeCell ref="C42:G42"/>
    <mergeCell ref="C43:G43"/>
    <mergeCell ref="C44:G44"/>
    <mergeCell ref="C45:G45"/>
    <mergeCell ref="C46:G46"/>
    <mergeCell ref="C47:G47"/>
    <mergeCell ref="C48:G48"/>
    <mergeCell ref="C49:G49"/>
    <mergeCell ref="C50:G50"/>
    <mergeCell ref="C51:G51"/>
    <mergeCell ref="C52:G52"/>
    <mergeCell ref="C65:G65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4:G64"/>
    <mergeCell ref="B74:E74"/>
    <mergeCell ref="G74:H74"/>
    <mergeCell ref="C66:G66"/>
    <mergeCell ref="C67:G67"/>
    <mergeCell ref="C68:G68"/>
    <mergeCell ref="B69:G69"/>
    <mergeCell ref="B70:G70"/>
    <mergeCell ref="B72:E72"/>
    <mergeCell ref="G72:H72"/>
  </mergeCells>
  <pageMargins left="0.23622047244094491" right="0.23622047244094491" top="0.39370078740157483" bottom="0.39370078740157483" header="0.31496062992125984" footer="0.31496062992125984"/>
  <pageSetup paperSize="9" scale="96" fitToHeight="100" orientation="portrait" r:id="rId1"/>
  <rowBreaks count="1" manualBreakCount="1">
    <brk id="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 (осн)</vt:lpstr>
      <vt:lpstr>'Лист1 (осн)'!Область_печати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Marina_Rada</cp:lastModifiedBy>
  <cp:lastPrinted>2018-11-26T13:53:34Z</cp:lastPrinted>
  <dcterms:created xsi:type="dcterms:W3CDTF">2018-10-09T06:00:38Z</dcterms:created>
  <dcterms:modified xsi:type="dcterms:W3CDTF">2018-12-27T06:38:33Z</dcterms:modified>
</cp:coreProperties>
</file>