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scC\files\desktop\НОВА - 2013\РАДА VII - 2015 РІК\СЕСІЇ\2019 рік\Чергова 54 сесія від 07.02.2019р\РІШЕННЯ\"/>
    </mc:Choice>
  </mc:AlternateContent>
  <bookViews>
    <workbookView xWindow="0" yWindow="0" windowWidth="28800" windowHeight="12330" activeTab="1"/>
  </bookViews>
  <sheets>
    <sheet name="Лист1 (2)" sheetId="2" r:id="rId1"/>
    <sheet name="Лист1 скор" sheetId="3" r:id="rId2"/>
  </sheets>
  <calcPr calcId="162913"/>
</workbook>
</file>

<file path=xl/calcChain.xml><?xml version="1.0" encoding="utf-8"?>
<calcChain xmlns="http://schemas.openxmlformats.org/spreadsheetml/2006/main">
  <c r="E32" i="3" l="1"/>
  <c r="E31" i="3"/>
  <c r="E30" i="3"/>
  <c r="E29" i="3"/>
  <c r="E28" i="3"/>
  <c r="E27" i="3"/>
  <c r="E26" i="3"/>
  <c r="E25" i="3"/>
  <c r="E24" i="3"/>
  <c r="E23" i="3"/>
  <c r="E22" i="3"/>
  <c r="D21" i="3"/>
  <c r="C21" i="3"/>
  <c r="E157" i="3"/>
  <c r="E156" i="3"/>
  <c r="D156" i="3"/>
  <c r="C156" i="3"/>
  <c r="E155" i="3"/>
  <c r="E154" i="3"/>
  <c r="D154" i="3"/>
  <c r="C154" i="3"/>
  <c r="E153" i="3"/>
  <c r="E152" i="3"/>
  <c r="D151" i="3"/>
  <c r="E151" i="3" s="1"/>
  <c r="C151" i="3"/>
  <c r="E150" i="3"/>
  <c r="D149" i="3"/>
  <c r="E149" i="3" s="1"/>
  <c r="C149" i="3"/>
  <c r="E148" i="3"/>
  <c r="D147" i="3"/>
  <c r="C147" i="3"/>
  <c r="E146" i="3"/>
  <c r="D145" i="3"/>
  <c r="C145" i="3"/>
  <c r="E144" i="3"/>
  <c r="D143" i="3"/>
  <c r="E143" i="3" s="1"/>
  <c r="C143" i="3"/>
  <c r="E142" i="3"/>
  <c r="D141" i="3"/>
  <c r="E141" i="3" s="1"/>
  <c r="C141" i="3"/>
  <c r="E140" i="3"/>
  <c r="D139" i="3"/>
  <c r="C139" i="3"/>
  <c r="E138" i="3"/>
  <c r="D137" i="3"/>
  <c r="C137" i="3"/>
  <c r="E136" i="3"/>
  <c r="D135" i="3"/>
  <c r="E135" i="3" s="1"/>
  <c r="C135" i="3"/>
  <c r="E134" i="3"/>
  <c r="E133" i="3"/>
  <c r="D132" i="3"/>
  <c r="E132" i="3" s="1"/>
  <c r="C132" i="3"/>
  <c r="E131" i="3"/>
  <c r="D130" i="3"/>
  <c r="E130" i="3" s="1"/>
  <c r="C130" i="3"/>
  <c r="E129" i="3"/>
  <c r="E128" i="3"/>
  <c r="E127" i="3"/>
  <c r="E126" i="3"/>
  <c r="E125" i="3"/>
  <c r="E124" i="3"/>
  <c r="E123" i="3"/>
  <c r="D122" i="3"/>
  <c r="E122" i="3" s="1"/>
  <c r="C122" i="3"/>
  <c r="E121" i="3"/>
  <c r="D120" i="3"/>
  <c r="E120" i="3" s="1"/>
  <c r="C120" i="3"/>
  <c r="E119" i="3"/>
  <c r="D118" i="3"/>
  <c r="E118" i="3" s="1"/>
  <c r="C118" i="3"/>
  <c r="E117" i="3"/>
  <c r="D116" i="3"/>
  <c r="C116" i="3"/>
  <c r="E116" i="3" s="1"/>
  <c r="E115" i="3"/>
  <c r="E114" i="3"/>
  <c r="D113" i="3"/>
  <c r="C113" i="3"/>
  <c r="E112" i="3"/>
  <c r="E111" i="3"/>
  <c r="E110" i="3"/>
  <c r="E109" i="3"/>
  <c r="E108" i="3"/>
  <c r="E107" i="3"/>
  <c r="E106" i="3"/>
  <c r="E105" i="3"/>
  <c r="E104" i="3"/>
  <c r="E103" i="3"/>
  <c r="D102" i="3"/>
  <c r="C102" i="3"/>
  <c r="E101" i="3"/>
  <c r="E100" i="3"/>
  <c r="E99" i="3"/>
  <c r="E98" i="3"/>
  <c r="E97" i="3"/>
  <c r="E96" i="3"/>
  <c r="E95" i="3"/>
  <c r="E94" i="3"/>
  <c r="E93" i="3"/>
  <c r="E92" i="3"/>
  <c r="D91" i="3"/>
  <c r="C91" i="3"/>
  <c r="E90" i="3"/>
  <c r="E89" i="3"/>
  <c r="E88" i="3"/>
  <c r="E87" i="3"/>
  <c r="E86" i="3"/>
  <c r="E85" i="3"/>
  <c r="E84" i="3"/>
  <c r="E83" i="3"/>
  <c r="E82" i="3"/>
  <c r="E81" i="3"/>
  <c r="D80" i="3"/>
  <c r="C80" i="3"/>
  <c r="E79" i="3"/>
  <c r="E78" i="3"/>
  <c r="E77" i="3"/>
  <c r="E76" i="3"/>
  <c r="E75" i="3"/>
  <c r="E74" i="3"/>
  <c r="E73" i="3"/>
  <c r="E72" i="3"/>
  <c r="E71" i="3"/>
  <c r="E70" i="3"/>
  <c r="E69" i="3"/>
  <c r="D68" i="3"/>
  <c r="C68" i="3"/>
  <c r="E67" i="3"/>
  <c r="E66" i="3"/>
  <c r="E65" i="3"/>
  <c r="E64" i="3"/>
  <c r="E63" i="3"/>
  <c r="E62" i="3"/>
  <c r="E61" i="3"/>
  <c r="E60" i="3"/>
  <c r="E59" i="3"/>
  <c r="E58" i="3"/>
  <c r="E57" i="3"/>
  <c r="D56" i="3"/>
  <c r="C56" i="3"/>
  <c r="E55" i="3"/>
  <c r="E54" i="3"/>
  <c r="E53" i="3"/>
  <c r="E52" i="3"/>
  <c r="E51" i="3"/>
  <c r="E50" i="3"/>
  <c r="E49" i="3"/>
  <c r="E48" i="3"/>
  <c r="E47" i="3"/>
  <c r="E46" i="3"/>
  <c r="D45" i="3"/>
  <c r="C45" i="3"/>
  <c r="E44" i="3"/>
  <c r="E43" i="3"/>
  <c r="E42" i="3"/>
  <c r="E41" i="3"/>
  <c r="E40" i="3"/>
  <c r="E39" i="3"/>
  <c r="E38" i="3"/>
  <c r="E37" i="3"/>
  <c r="E36" i="3"/>
  <c r="E35" i="3"/>
  <c r="E34" i="3"/>
  <c r="D33" i="3"/>
  <c r="C33" i="3"/>
  <c r="E20" i="3"/>
  <c r="E19" i="3"/>
  <c r="E18" i="3"/>
  <c r="D17" i="3"/>
  <c r="C17" i="3"/>
  <c r="E16" i="3"/>
  <c r="E15" i="3"/>
  <c r="E14" i="3"/>
  <c r="E13" i="3"/>
  <c r="E12" i="3"/>
  <c r="E11" i="3"/>
  <c r="E10" i="3"/>
  <c r="E9" i="3"/>
  <c r="E8" i="3"/>
  <c r="E7" i="3"/>
  <c r="E6" i="3"/>
  <c r="E5" i="3"/>
  <c r="D4" i="3"/>
  <c r="C4" i="3"/>
  <c r="C158" i="3" s="1"/>
  <c r="D144" i="2"/>
  <c r="D142" i="2"/>
  <c r="D139" i="2"/>
  <c r="D137" i="2"/>
  <c r="D135" i="2"/>
  <c r="D133" i="2"/>
  <c r="D131" i="2"/>
  <c r="D129" i="2"/>
  <c r="D127" i="2"/>
  <c r="D125" i="2"/>
  <c r="D123" i="2"/>
  <c r="D120" i="2"/>
  <c r="D118" i="2"/>
  <c r="D110" i="2"/>
  <c r="D108" i="2"/>
  <c r="D106" i="2"/>
  <c r="D104" i="2"/>
  <c r="D101" i="2"/>
  <c r="D90" i="2"/>
  <c r="D79" i="2"/>
  <c r="D68" i="2"/>
  <c r="D56" i="2"/>
  <c r="D44" i="2"/>
  <c r="D33" i="2"/>
  <c r="D21" i="2"/>
  <c r="D17" i="2"/>
  <c r="D4" i="2"/>
  <c r="C33" i="2"/>
  <c r="E33" i="2" s="1"/>
  <c r="C144" i="2"/>
  <c r="C142" i="2"/>
  <c r="C139" i="2"/>
  <c r="E139" i="2" s="1"/>
  <c r="C137" i="2"/>
  <c r="C135" i="2"/>
  <c r="C133" i="2"/>
  <c r="C131" i="2"/>
  <c r="C129" i="2"/>
  <c r="C127" i="2"/>
  <c r="C125" i="2"/>
  <c r="C123" i="2"/>
  <c r="E123" i="2" s="1"/>
  <c r="C120" i="2"/>
  <c r="E120" i="2" s="1"/>
  <c r="C118" i="2"/>
  <c r="E118" i="2" s="1"/>
  <c r="C110" i="2"/>
  <c r="E110" i="2" s="1"/>
  <c r="C108" i="2"/>
  <c r="E108" i="2" s="1"/>
  <c r="C106" i="2"/>
  <c r="E106" i="2" s="1"/>
  <c r="C104" i="2"/>
  <c r="C101" i="2"/>
  <c r="C90" i="2"/>
  <c r="E90" i="2" s="1"/>
  <c r="C79" i="2"/>
  <c r="E79" i="2" s="1"/>
  <c r="C68" i="2"/>
  <c r="E68" i="2" s="1"/>
  <c r="C56" i="2"/>
  <c r="E56" i="2" s="1"/>
  <c r="C44" i="2"/>
  <c r="C21" i="2"/>
  <c r="E21" i="2" s="1"/>
  <c r="C17" i="2"/>
  <c r="C4" i="2"/>
  <c r="E5" i="2"/>
  <c r="E6" i="2"/>
  <c r="E7" i="2"/>
  <c r="E8" i="2"/>
  <c r="E9" i="2"/>
  <c r="E10" i="2"/>
  <c r="E11" i="2"/>
  <c r="E12" i="2"/>
  <c r="E13" i="2"/>
  <c r="E14" i="2"/>
  <c r="E15" i="2"/>
  <c r="E16" i="2"/>
  <c r="E18" i="2"/>
  <c r="E19" i="2"/>
  <c r="E20" i="2"/>
  <c r="E22" i="2"/>
  <c r="E23" i="2"/>
  <c r="E24" i="2"/>
  <c r="E25" i="2"/>
  <c r="E26" i="2"/>
  <c r="E27" i="2"/>
  <c r="E28" i="2"/>
  <c r="E29" i="2"/>
  <c r="E30" i="2"/>
  <c r="E31" i="2"/>
  <c r="E32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7" i="2"/>
  <c r="E58" i="2"/>
  <c r="E59" i="2"/>
  <c r="E60" i="2"/>
  <c r="E61" i="2"/>
  <c r="E62" i="2"/>
  <c r="E63" i="2"/>
  <c r="E64" i="2"/>
  <c r="E65" i="2"/>
  <c r="E66" i="2"/>
  <c r="E67" i="2"/>
  <c r="E69" i="2"/>
  <c r="E70" i="2"/>
  <c r="E71" i="2"/>
  <c r="E72" i="2"/>
  <c r="E73" i="2"/>
  <c r="E74" i="2"/>
  <c r="E75" i="2"/>
  <c r="E76" i="2"/>
  <c r="E77" i="2"/>
  <c r="E78" i="2"/>
  <c r="E80" i="2"/>
  <c r="E81" i="2"/>
  <c r="E82" i="2"/>
  <c r="E83" i="2"/>
  <c r="E84" i="2"/>
  <c r="E85" i="2"/>
  <c r="E86" i="2"/>
  <c r="E87" i="2"/>
  <c r="E88" i="2"/>
  <c r="E89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7" i="2"/>
  <c r="E109" i="2"/>
  <c r="E111" i="2"/>
  <c r="E112" i="2"/>
  <c r="E113" i="2"/>
  <c r="E114" i="2"/>
  <c r="E115" i="2"/>
  <c r="E116" i="2"/>
  <c r="E117" i="2"/>
  <c r="E119" i="2"/>
  <c r="E121" i="2"/>
  <c r="E122" i="2"/>
  <c r="E124" i="2"/>
  <c r="E125" i="2"/>
  <c r="E126" i="2"/>
  <c r="E128" i="2"/>
  <c r="E130" i="2"/>
  <c r="E132" i="2"/>
  <c r="E133" i="2"/>
  <c r="E134" i="2"/>
  <c r="E135" i="2"/>
  <c r="E136" i="2"/>
  <c r="E138" i="2"/>
  <c r="E140" i="2"/>
  <c r="E141" i="2"/>
  <c r="E143" i="2"/>
  <c r="E144" i="2"/>
  <c r="E145" i="2"/>
  <c r="E131" i="2" l="1"/>
  <c r="E137" i="3"/>
  <c r="E145" i="3"/>
  <c r="D158" i="3"/>
  <c r="E158" i="3" s="1"/>
  <c r="E45" i="3"/>
  <c r="E17" i="3"/>
  <c r="E80" i="3"/>
  <c r="E21" i="3"/>
  <c r="E91" i="3"/>
  <c r="E102" i="3"/>
  <c r="E113" i="3"/>
  <c r="E68" i="3"/>
  <c r="E56" i="3"/>
  <c r="E33" i="3"/>
  <c r="E139" i="3"/>
  <c r="E147" i="3"/>
  <c r="E4" i="3"/>
  <c r="E4" i="2"/>
  <c r="D146" i="2"/>
  <c r="E129" i="2"/>
  <c r="E127" i="2"/>
  <c r="E142" i="2"/>
  <c r="E137" i="2"/>
  <c r="E17" i="2"/>
  <c r="C146" i="2"/>
  <c r="E146" i="2" l="1"/>
</calcChain>
</file>

<file path=xl/sharedStrings.xml><?xml version="1.0" encoding="utf-8"?>
<sst xmlns="http://schemas.openxmlformats.org/spreadsheetml/2006/main" count="612" uniqueCount="85">
  <si>
    <t>Аналіз фінансування установ на 30.12.2018</t>
  </si>
  <si>
    <t>Загальний фонд</t>
  </si>
  <si>
    <t>Код</t>
  </si>
  <si>
    <t>Показник</t>
  </si>
  <si>
    <t>4020</t>
  </si>
  <si>
    <t>2610</t>
  </si>
  <si>
    <t>Субсидії та поточні трансферти підприємствам (установам, організаціям)</t>
  </si>
  <si>
    <t>4081</t>
  </si>
  <si>
    <t>6020</t>
  </si>
  <si>
    <t>1010</t>
  </si>
  <si>
    <t>2111</t>
  </si>
  <si>
    <t>Заробітна плата</t>
  </si>
  <si>
    <t>2120</t>
  </si>
  <si>
    <t>Нарахування на оплату праці</t>
  </si>
  <si>
    <t>2210</t>
  </si>
  <si>
    <t>Предмети, матеріали, обладнання та інвентар</t>
  </si>
  <si>
    <t>2220</t>
  </si>
  <si>
    <t>Медикаменти та перев`язувальні матеріали</t>
  </si>
  <si>
    <t>2230</t>
  </si>
  <si>
    <t>Продукти харчування</t>
  </si>
  <si>
    <t>2240</t>
  </si>
  <si>
    <t>Оплата послуг (крім комунальних)</t>
  </si>
  <si>
    <t>2250</t>
  </si>
  <si>
    <t>Видатки на відрядження</t>
  </si>
  <si>
    <t>2272</t>
  </si>
  <si>
    <t>Оплата водопостачання та водовідведення</t>
  </si>
  <si>
    <t>2273</t>
  </si>
  <si>
    <t>Оплата електроенергії</t>
  </si>
  <si>
    <t>2274</t>
  </si>
  <si>
    <t>Оплата природного газу</t>
  </si>
  <si>
    <t>2282</t>
  </si>
  <si>
    <t>Окремі заходи по реалізації державних (регіональних) програм, не віднесені до заходів розвитку</t>
  </si>
  <si>
    <t>6030</t>
  </si>
  <si>
    <t>Організація благоустрою населених пунктів</t>
  </si>
  <si>
    <t>8410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</si>
  <si>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</si>
  <si>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</si>
  <si>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2275</t>
  </si>
  <si>
    <t>Оплата інших енергоносіїв</t>
  </si>
  <si>
    <t>2730</t>
  </si>
  <si>
    <t>Інші виплати населенню</t>
  </si>
  <si>
    <t>2800</t>
  </si>
  <si>
    <t>Інші поточні видатки</t>
  </si>
  <si>
    <t>0180</t>
  </si>
  <si>
    <t>Інша діяльність у сфері державного управління</t>
  </si>
  <si>
    <t>3133</t>
  </si>
  <si>
    <t>Інші заходи та заклади молодіжної політики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</si>
  <si>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</si>
  <si>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</si>
  <si>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3242</t>
  </si>
  <si>
    <t>Інші заходи у сфері соціального захисту і соціального забезпечення</t>
  </si>
  <si>
    <t>4082</t>
  </si>
  <si>
    <t>Інші заходи в галузі культури і мистецтва</t>
  </si>
  <si>
    <t>7130</t>
  </si>
  <si>
    <t>Здійснення заходів із землеустрою</t>
  </si>
  <si>
    <t>8220</t>
  </si>
  <si>
    <t>Заходи та роботи з мобілізаційної підготовки місцевого значення</t>
  </si>
  <si>
    <t>4060</t>
  </si>
  <si>
    <t>5062</t>
  </si>
  <si>
    <t>6090</t>
  </si>
  <si>
    <t>8230</t>
  </si>
  <si>
    <t xml:space="preserve"> </t>
  </si>
  <si>
    <t xml:space="preserve">Усього </t>
  </si>
  <si>
    <t>ГФ "Боярський міський патруль"</t>
  </si>
  <si>
    <t>ДНЗ (дитячий садок) "Лісова казка"</t>
  </si>
  <si>
    <t>ДНЗ "Спадкоємець"</t>
  </si>
  <si>
    <t>ДНЗ (ясла-садок) "Даринка"</t>
  </si>
  <si>
    <t>ДНЗ №4 Берізка</t>
  </si>
  <si>
    <t>ДНЗ ясла-садок "Іскорка"</t>
  </si>
  <si>
    <t>ДНЗ-ЦРД "Джерельце"</t>
  </si>
  <si>
    <t>КЗ  Будинок культури</t>
  </si>
  <si>
    <t>ДНЗ(ясла-садок)"Казка"</t>
  </si>
  <si>
    <t>КЗ "Боярська міська дитячо-юнацька школа"</t>
  </si>
  <si>
    <t>КП "Міська ритуальна служба"</t>
  </si>
  <si>
    <t>КП "БОК"Боярської МР Києво-Святошинського району Київської обл.</t>
  </si>
  <si>
    <t>КП "БГВУЖКГ"</t>
  </si>
  <si>
    <t>КП "Боярка-водоканал"</t>
  </si>
  <si>
    <t>Боярська міська дитяча школа мистецтв</t>
  </si>
  <si>
    <t>КП "Боярський інформаційний центр"</t>
  </si>
  <si>
    <t>План</t>
  </si>
  <si>
    <t>факт</t>
  </si>
  <si>
    <t>виконання %</t>
  </si>
  <si>
    <t>Надання дошкільної освіти</t>
  </si>
  <si>
    <t>в.о.начальника відділу фінансів, економічного розвитку та торгівлі</t>
  </si>
  <si>
    <t>Т.В.Колунаєва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</si>
</sst>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 wrapText="1"/>
    </xf>
    <xf numFmtId="0" fontId="0" fillId="0" borderId="1" xfId="0" quotePrefix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0" fontId="1" fillId="0" borderId="0" xfId="0" applyFont="1" applyAlignment="1">
      <alignment horizontal="center"/>
    </xf>
    <xf numFmtId="9" fontId="1" fillId="0" borderId="1" xfId="0" applyNumberFormat="1" applyFont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vertical="center" wrapText="1"/>
    </xf>
    <xf numFmtId="9" fontId="0" fillId="0" borderId="0" xfId="0" applyNumberFormat="1"/>
    <xf numFmtId="0" fontId="1" fillId="0" borderId="0" xfId="0" applyFont="1" applyAlignment="1">
      <alignment horizontal="center"/>
    </xf>
    <xf numFmtId="2" fontId="0" fillId="0" borderId="0" xfId="0" applyNumberFormat="1"/>
    <xf numFmtId="9" fontId="1" fillId="2" borderId="1" xfId="0" applyNumberFormat="1" applyFont="1" applyFill="1" applyBorder="1" applyAlignment="1">
      <alignment horizontal="center" vertical="center" wrapText="1"/>
    </xf>
    <xf numFmtId="9" fontId="0" fillId="0" borderId="0" xfId="0" applyNumberFormat="1" applyAlignment="1">
      <alignment horizontal="center"/>
    </xf>
    <xf numFmtId="0" fontId="3" fillId="2" borderId="1" xfId="0" quotePrefix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vertical="center" wrapText="1"/>
    </xf>
    <xf numFmtId="9" fontId="3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6"/>
  <sheetViews>
    <sheetView topLeftCell="A148" zoomScale="80" zoomScaleNormal="80" workbookViewId="0">
      <selection activeCell="C146" sqref="C146:D146"/>
    </sheetView>
  </sheetViews>
  <sheetFormatPr defaultRowHeight="12.75" x14ac:dyDescent="0.2"/>
  <cols>
    <col min="1" max="1" width="10.7109375" customWidth="1"/>
    <col min="2" max="2" width="50.7109375" customWidth="1"/>
    <col min="3" max="4" width="15.7109375" customWidth="1"/>
    <col min="5" max="5" width="15.7109375" style="11" customWidth="1"/>
  </cols>
  <sheetData>
    <row r="1" spans="1:5" ht="18.75" x14ac:dyDescent="0.3">
      <c r="A1" s="20" t="s">
        <v>0</v>
      </c>
      <c r="B1" s="21"/>
      <c r="C1" s="21"/>
      <c r="D1" s="21"/>
      <c r="E1" s="21"/>
    </row>
    <row r="2" spans="1:5" x14ac:dyDescent="0.2">
      <c r="A2" s="21" t="s">
        <v>1</v>
      </c>
      <c r="B2" s="21"/>
      <c r="C2" s="21"/>
      <c r="D2" s="21"/>
      <c r="E2" s="21"/>
    </row>
    <row r="3" spans="1:5" s="8" customFormat="1" x14ac:dyDescent="0.2">
      <c r="A3" s="1" t="s">
        <v>2</v>
      </c>
      <c r="B3" s="1" t="s">
        <v>3</v>
      </c>
      <c r="C3" s="1" t="s">
        <v>79</v>
      </c>
      <c r="D3" s="1" t="s">
        <v>80</v>
      </c>
      <c r="E3" s="9" t="s">
        <v>81</v>
      </c>
    </row>
    <row r="4" spans="1:5" s="8" customFormat="1" ht="61.5" customHeight="1" x14ac:dyDescent="0.2">
      <c r="A4" s="2" t="s">
        <v>35</v>
      </c>
      <c r="B4" s="3" t="s">
        <v>36</v>
      </c>
      <c r="C4" s="4">
        <f>C5+C6+C7+C8+C9+C10+C11+C12+C13+C14+C15+C16</f>
        <v>16414600</v>
      </c>
      <c r="D4" s="4">
        <f>D5+D6+D7+D8+D9+D10+D11+D12+D13+D14+D15+D16</f>
        <v>15671878.529999999</v>
      </c>
      <c r="E4" s="10">
        <f>D4/C4</f>
        <v>0.95475238689946751</v>
      </c>
    </row>
    <row r="5" spans="1:5" s="8" customFormat="1" x14ac:dyDescent="0.2">
      <c r="A5" s="5" t="s">
        <v>10</v>
      </c>
      <c r="B5" s="6" t="s">
        <v>11</v>
      </c>
      <c r="C5" s="7">
        <v>11105000</v>
      </c>
      <c r="D5" s="7">
        <v>11101863.560000001</v>
      </c>
      <c r="E5" s="10">
        <f t="shared" ref="E5:E68" si="0">D5/C5</f>
        <v>0.99971756506078346</v>
      </c>
    </row>
    <row r="6" spans="1:5" s="8" customFormat="1" x14ac:dyDescent="0.2">
      <c r="A6" s="5" t="s">
        <v>12</v>
      </c>
      <c r="B6" s="6" t="s">
        <v>13</v>
      </c>
      <c r="C6" s="7">
        <v>2528600</v>
      </c>
      <c r="D6" s="7">
        <v>2519230.5499999998</v>
      </c>
      <c r="E6" s="10">
        <f t="shared" si="0"/>
        <v>0.99629460966542749</v>
      </c>
    </row>
    <row r="7" spans="1:5" s="8" customFormat="1" x14ac:dyDescent="0.2">
      <c r="A7" s="5" t="s">
        <v>14</v>
      </c>
      <c r="B7" s="6" t="s">
        <v>15</v>
      </c>
      <c r="C7" s="7">
        <v>810000</v>
      </c>
      <c r="D7" s="7">
        <v>751584.72</v>
      </c>
      <c r="E7" s="10">
        <f t="shared" si="0"/>
        <v>0.92788237037037036</v>
      </c>
    </row>
    <row r="8" spans="1:5" s="8" customFormat="1" x14ac:dyDescent="0.2">
      <c r="A8" s="5" t="s">
        <v>20</v>
      </c>
      <c r="B8" s="6" t="s">
        <v>21</v>
      </c>
      <c r="C8" s="7">
        <v>720000</v>
      </c>
      <c r="D8" s="7">
        <v>513551.94</v>
      </c>
      <c r="E8" s="10">
        <f t="shared" si="0"/>
        <v>0.71326658333333337</v>
      </c>
    </row>
    <row r="9" spans="1:5" s="8" customFormat="1" x14ac:dyDescent="0.2">
      <c r="A9" s="5" t="s">
        <v>22</v>
      </c>
      <c r="B9" s="6" t="s">
        <v>23</v>
      </c>
      <c r="C9" s="7">
        <v>50000</v>
      </c>
      <c r="D9" s="7">
        <v>7640.28</v>
      </c>
      <c r="E9" s="10">
        <f t="shared" si="0"/>
        <v>0.15280559999999999</v>
      </c>
    </row>
    <row r="10" spans="1:5" s="8" customFormat="1" x14ac:dyDescent="0.2">
      <c r="A10" s="5" t="s">
        <v>24</v>
      </c>
      <c r="B10" s="6" t="s">
        <v>25</v>
      </c>
      <c r="C10" s="7">
        <v>20000</v>
      </c>
      <c r="D10" s="7">
        <v>5010.87</v>
      </c>
      <c r="E10" s="10">
        <f t="shared" si="0"/>
        <v>0.25054349999999997</v>
      </c>
    </row>
    <row r="11" spans="1:5" s="8" customFormat="1" x14ac:dyDescent="0.2">
      <c r="A11" s="5" t="s">
        <v>26</v>
      </c>
      <c r="B11" s="6" t="s">
        <v>27</v>
      </c>
      <c r="C11" s="7">
        <v>250000</v>
      </c>
      <c r="D11" s="7">
        <v>213868.25</v>
      </c>
      <c r="E11" s="10">
        <f t="shared" si="0"/>
        <v>0.85547300000000004</v>
      </c>
    </row>
    <row r="12" spans="1:5" s="8" customFormat="1" x14ac:dyDescent="0.2">
      <c r="A12" s="5" t="s">
        <v>28</v>
      </c>
      <c r="B12" s="6" t="s">
        <v>29</v>
      </c>
      <c r="C12" s="7">
        <v>610000</v>
      </c>
      <c r="D12" s="7">
        <v>372963.55</v>
      </c>
      <c r="E12" s="10">
        <f t="shared" si="0"/>
        <v>0.61141565573770484</v>
      </c>
    </row>
    <row r="13" spans="1:5" s="8" customFormat="1" x14ac:dyDescent="0.2">
      <c r="A13" s="5" t="s">
        <v>37</v>
      </c>
      <c r="B13" s="6" t="s">
        <v>38</v>
      </c>
      <c r="C13" s="7">
        <v>150000</v>
      </c>
      <c r="D13" s="7">
        <v>60000</v>
      </c>
      <c r="E13" s="10">
        <f t="shared" si="0"/>
        <v>0.4</v>
      </c>
    </row>
    <row r="14" spans="1:5" s="8" customFormat="1" ht="25.5" x14ac:dyDescent="0.2">
      <c r="A14" s="5" t="s">
        <v>30</v>
      </c>
      <c r="B14" s="6" t="s">
        <v>31</v>
      </c>
      <c r="C14" s="7">
        <v>30000</v>
      </c>
      <c r="D14" s="7">
        <v>22520</v>
      </c>
      <c r="E14" s="10">
        <f t="shared" si="0"/>
        <v>0.7506666666666667</v>
      </c>
    </row>
    <row r="15" spans="1:5" s="8" customFormat="1" x14ac:dyDescent="0.2">
      <c r="A15" s="5" t="s">
        <v>39</v>
      </c>
      <c r="B15" s="6" t="s">
        <v>40</v>
      </c>
      <c r="C15" s="7">
        <v>10000</v>
      </c>
      <c r="D15" s="7">
        <v>10000</v>
      </c>
      <c r="E15" s="10">
        <f t="shared" si="0"/>
        <v>1</v>
      </c>
    </row>
    <row r="16" spans="1:5" s="8" customFormat="1" x14ac:dyDescent="0.2">
      <c r="A16" s="5" t="s">
        <v>41</v>
      </c>
      <c r="B16" s="6" t="s">
        <v>42</v>
      </c>
      <c r="C16" s="7">
        <v>131000</v>
      </c>
      <c r="D16" s="7">
        <v>93644.81</v>
      </c>
      <c r="E16" s="10">
        <f t="shared" si="0"/>
        <v>0.71484587786259535</v>
      </c>
    </row>
    <row r="17" spans="1:5" s="8" customFormat="1" x14ac:dyDescent="0.2">
      <c r="A17" s="2" t="s">
        <v>43</v>
      </c>
      <c r="B17" s="3" t="s">
        <v>44</v>
      </c>
      <c r="C17" s="4">
        <f>C18+C19+C20</f>
        <v>1270129</v>
      </c>
      <c r="D17" s="4">
        <f>D18+D19+D20</f>
        <v>993929.26</v>
      </c>
      <c r="E17" s="10">
        <f t="shared" si="0"/>
        <v>0.7825419780195555</v>
      </c>
    </row>
    <row r="18" spans="1:5" s="8" customFormat="1" x14ac:dyDescent="0.2">
      <c r="A18" s="5" t="s">
        <v>14</v>
      </c>
      <c r="B18" s="6" t="s">
        <v>15</v>
      </c>
      <c r="C18" s="7">
        <v>743229</v>
      </c>
      <c r="D18" s="7">
        <v>693932</v>
      </c>
      <c r="E18" s="10">
        <f t="shared" si="0"/>
        <v>0.93367185618429849</v>
      </c>
    </row>
    <row r="19" spans="1:5" s="8" customFormat="1" x14ac:dyDescent="0.2">
      <c r="A19" s="5" t="s">
        <v>20</v>
      </c>
      <c r="B19" s="6" t="s">
        <v>21</v>
      </c>
      <c r="C19" s="7">
        <v>376900</v>
      </c>
      <c r="D19" s="7">
        <v>149997.26</v>
      </c>
      <c r="E19" s="10">
        <f t="shared" si="0"/>
        <v>0.39797628018041925</v>
      </c>
    </row>
    <row r="20" spans="1:5" s="8" customFormat="1" ht="25.5" x14ac:dyDescent="0.2">
      <c r="A20" s="5" t="s">
        <v>30</v>
      </c>
      <c r="B20" s="6" t="s">
        <v>31</v>
      </c>
      <c r="C20" s="7">
        <v>150000</v>
      </c>
      <c r="D20" s="7">
        <v>150000</v>
      </c>
      <c r="E20" s="10">
        <f t="shared" si="0"/>
        <v>1</v>
      </c>
    </row>
    <row r="21" spans="1:5" x14ac:dyDescent="0.2">
      <c r="A21" s="2" t="s">
        <v>9</v>
      </c>
      <c r="B21" s="3" t="s">
        <v>64</v>
      </c>
      <c r="C21" s="4">
        <f>C22+C23+C24+C26+C25+C27+C28+C29+C30+C31+C32</f>
        <v>2397768</v>
      </c>
      <c r="D21" s="4">
        <f>D22+D23+D24+D26+D25+D27+D28+D29+D30+D31+D32</f>
        <v>2364779.3100000005</v>
      </c>
      <c r="E21" s="10">
        <f t="shared" si="0"/>
        <v>0.98624191748325962</v>
      </c>
    </row>
    <row r="22" spans="1:5" x14ac:dyDescent="0.2">
      <c r="A22" s="5" t="s">
        <v>10</v>
      </c>
      <c r="B22" s="6" t="s">
        <v>11</v>
      </c>
      <c r="C22" s="7">
        <v>1472140</v>
      </c>
      <c r="D22" s="7">
        <v>1463604.18</v>
      </c>
      <c r="E22" s="10">
        <f t="shared" si="0"/>
        <v>0.99420176070210708</v>
      </c>
    </row>
    <row r="23" spans="1:5" x14ac:dyDescent="0.2">
      <c r="A23" s="5" t="s">
        <v>12</v>
      </c>
      <c r="B23" s="6" t="s">
        <v>13</v>
      </c>
      <c r="C23" s="7">
        <v>324560</v>
      </c>
      <c r="D23" s="7">
        <v>323268.84000000003</v>
      </c>
      <c r="E23" s="10">
        <f t="shared" si="0"/>
        <v>0.99602181414838553</v>
      </c>
    </row>
    <row r="24" spans="1:5" x14ac:dyDescent="0.2">
      <c r="A24" s="5" t="s">
        <v>14</v>
      </c>
      <c r="B24" s="6" t="s">
        <v>15</v>
      </c>
      <c r="C24" s="7">
        <v>35000</v>
      </c>
      <c r="D24" s="7">
        <v>34959.1</v>
      </c>
      <c r="E24" s="10">
        <f t="shared" si="0"/>
        <v>0.99883142857142848</v>
      </c>
    </row>
    <row r="25" spans="1:5" x14ac:dyDescent="0.2">
      <c r="A25" s="5" t="s">
        <v>16</v>
      </c>
      <c r="B25" s="6" t="s">
        <v>17</v>
      </c>
      <c r="C25" s="7">
        <v>5000</v>
      </c>
      <c r="D25" s="7">
        <v>5000</v>
      </c>
      <c r="E25" s="10">
        <f t="shared" si="0"/>
        <v>1</v>
      </c>
    </row>
    <row r="26" spans="1:5" x14ac:dyDescent="0.2">
      <c r="A26" s="5" t="s">
        <v>18</v>
      </c>
      <c r="B26" s="6" t="s">
        <v>19</v>
      </c>
      <c r="C26" s="7">
        <v>219000</v>
      </c>
      <c r="D26" s="7">
        <v>213441.45</v>
      </c>
      <c r="E26" s="10">
        <f t="shared" si="0"/>
        <v>0.97461849315068494</v>
      </c>
    </row>
    <row r="27" spans="1:5" x14ac:dyDescent="0.2">
      <c r="A27" s="5" t="s">
        <v>20</v>
      </c>
      <c r="B27" s="6" t="s">
        <v>21</v>
      </c>
      <c r="C27" s="7">
        <v>94878</v>
      </c>
      <c r="D27" s="7">
        <v>81524.399999999994</v>
      </c>
      <c r="E27" s="10">
        <f t="shared" si="0"/>
        <v>0.85925504331878833</v>
      </c>
    </row>
    <row r="28" spans="1:5" x14ac:dyDescent="0.2">
      <c r="A28" s="5" t="s">
        <v>22</v>
      </c>
      <c r="B28" s="6" t="s">
        <v>23</v>
      </c>
      <c r="C28" s="7">
        <v>3000</v>
      </c>
      <c r="D28" s="7">
        <v>960</v>
      </c>
      <c r="E28" s="10">
        <f t="shared" si="0"/>
        <v>0.32</v>
      </c>
    </row>
    <row r="29" spans="1:5" x14ac:dyDescent="0.2">
      <c r="A29" s="5" t="s">
        <v>24</v>
      </c>
      <c r="B29" s="6" t="s">
        <v>25</v>
      </c>
      <c r="C29" s="7">
        <v>6600</v>
      </c>
      <c r="D29" s="7">
        <v>5966.49</v>
      </c>
      <c r="E29" s="10">
        <f t="shared" si="0"/>
        <v>0.9040136363636363</v>
      </c>
    </row>
    <row r="30" spans="1:5" x14ac:dyDescent="0.2">
      <c r="A30" s="5" t="s">
        <v>26</v>
      </c>
      <c r="B30" s="6" t="s">
        <v>27</v>
      </c>
      <c r="C30" s="7">
        <v>25860</v>
      </c>
      <c r="D30" s="7">
        <v>25856.959999999999</v>
      </c>
      <c r="E30" s="10">
        <f t="shared" si="0"/>
        <v>0.99988244392884762</v>
      </c>
    </row>
    <row r="31" spans="1:5" x14ac:dyDescent="0.2">
      <c r="A31" s="5" t="s">
        <v>28</v>
      </c>
      <c r="B31" s="6" t="s">
        <v>29</v>
      </c>
      <c r="C31" s="7">
        <v>210240</v>
      </c>
      <c r="D31" s="7">
        <v>208707.89</v>
      </c>
      <c r="E31" s="10">
        <f t="shared" si="0"/>
        <v>0.99271256659056328</v>
      </c>
    </row>
    <row r="32" spans="1:5" ht="25.5" x14ac:dyDescent="0.2">
      <c r="A32" s="5" t="s">
        <v>30</v>
      </c>
      <c r="B32" s="6" t="s">
        <v>31</v>
      </c>
      <c r="C32" s="7">
        <v>1490</v>
      </c>
      <c r="D32" s="7">
        <v>1490</v>
      </c>
      <c r="E32" s="10">
        <f t="shared" si="0"/>
        <v>1</v>
      </c>
    </row>
    <row r="33" spans="1:5" x14ac:dyDescent="0.2">
      <c r="A33" s="2" t="s">
        <v>9</v>
      </c>
      <c r="B33" s="3" t="s">
        <v>65</v>
      </c>
      <c r="C33" s="4">
        <f>C34+C35+C36+C37+C39+C40+C41+C42+C43+C38</f>
        <v>9034755</v>
      </c>
      <c r="D33" s="4">
        <f>D34+D35+D36+D37+D39+D40+D41+D42+D43+D38</f>
        <v>8728682.9199999999</v>
      </c>
      <c r="E33" s="10">
        <f t="shared" si="0"/>
        <v>0.96612281351292872</v>
      </c>
    </row>
    <row r="34" spans="1:5" x14ac:dyDescent="0.2">
      <c r="A34" s="5" t="s">
        <v>10</v>
      </c>
      <c r="B34" s="6" t="s">
        <v>11</v>
      </c>
      <c r="C34" s="7">
        <v>5538400</v>
      </c>
      <c r="D34" s="7">
        <v>5536825.7199999997</v>
      </c>
      <c r="E34" s="10">
        <f t="shared" si="0"/>
        <v>0.99971575184168704</v>
      </c>
    </row>
    <row r="35" spans="1:5" x14ac:dyDescent="0.2">
      <c r="A35" s="5" t="s">
        <v>12</v>
      </c>
      <c r="B35" s="6" t="s">
        <v>13</v>
      </c>
      <c r="C35" s="7">
        <v>1254820</v>
      </c>
      <c r="D35" s="7">
        <v>1254105.18</v>
      </c>
      <c r="E35" s="10">
        <f t="shared" si="0"/>
        <v>0.99943034060662084</v>
      </c>
    </row>
    <row r="36" spans="1:5" x14ac:dyDescent="0.2">
      <c r="A36" s="5" t="s">
        <v>14</v>
      </c>
      <c r="B36" s="6" t="s">
        <v>15</v>
      </c>
      <c r="C36" s="7">
        <v>55500</v>
      </c>
      <c r="D36" s="7">
        <v>54677.78</v>
      </c>
      <c r="E36" s="10">
        <f t="shared" si="0"/>
        <v>0.98518522522522523</v>
      </c>
    </row>
    <row r="37" spans="1:5" x14ac:dyDescent="0.2">
      <c r="A37" s="5" t="s">
        <v>16</v>
      </c>
      <c r="B37" s="6" t="s">
        <v>17</v>
      </c>
      <c r="C37" s="7">
        <v>10000</v>
      </c>
      <c r="D37" s="7">
        <v>10000</v>
      </c>
      <c r="E37" s="10">
        <f t="shared" si="0"/>
        <v>1</v>
      </c>
    </row>
    <row r="38" spans="1:5" x14ac:dyDescent="0.2">
      <c r="A38" s="5" t="s">
        <v>18</v>
      </c>
      <c r="B38" s="6" t="s">
        <v>19</v>
      </c>
      <c r="C38" s="7">
        <v>820000</v>
      </c>
      <c r="D38" s="7">
        <v>815441.28</v>
      </c>
      <c r="E38" s="10">
        <f t="shared" si="0"/>
        <v>0.99444058536585367</v>
      </c>
    </row>
    <row r="39" spans="1:5" x14ac:dyDescent="0.2">
      <c r="A39" s="5" t="s">
        <v>20</v>
      </c>
      <c r="B39" s="6" t="s">
        <v>21</v>
      </c>
      <c r="C39" s="7">
        <v>292835</v>
      </c>
      <c r="D39" s="7">
        <v>290174.27</v>
      </c>
      <c r="E39" s="10">
        <f t="shared" si="0"/>
        <v>0.99091389348950776</v>
      </c>
    </row>
    <row r="40" spans="1:5" x14ac:dyDescent="0.2">
      <c r="A40" s="5" t="s">
        <v>22</v>
      </c>
      <c r="B40" s="6" t="s">
        <v>23</v>
      </c>
      <c r="C40" s="7">
        <v>5000</v>
      </c>
      <c r="D40" s="7">
        <v>768.04</v>
      </c>
      <c r="E40" s="10">
        <f t="shared" si="0"/>
        <v>0.15360799999999999</v>
      </c>
    </row>
    <row r="41" spans="1:5" x14ac:dyDescent="0.2">
      <c r="A41" s="5" t="s">
        <v>24</v>
      </c>
      <c r="B41" s="6" t="s">
        <v>25</v>
      </c>
      <c r="C41" s="7">
        <v>80000</v>
      </c>
      <c r="D41" s="7">
        <v>64693</v>
      </c>
      <c r="E41" s="10">
        <f t="shared" si="0"/>
        <v>0.80866249999999995</v>
      </c>
    </row>
    <row r="42" spans="1:5" x14ac:dyDescent="0.2">
      <c r="A42" s="5" t="s">
        <v>26</v>
      </c>
      <c r="B42" s="6" t="s">
        <v>27</v>
      </c>
      <c r="C42" s="7">
        <v>240200</v>
      </c>
      <c r="D42" s="7">
        <v>168896.24</v>
      </c>
      <c r="E42" s="10">
        <f t="shared" si="0"/>
        <v>0.70314837635303906</v>
      </c>
    </row>
    <row r="43" spans="1:5" x14ac:dyDescent="0.2">
      <c r="A43" s="5" t="s">
        <v>28</v>
      </c>
      <c r="B43" s="6" t="s">
        <v>29</v>
      </c>
      <c r="C43" s="7">
        <v>738000</v>
      </c>
      <c r="D43" s="7">
        <v>533101.41</v>
      </c>
      <c r="E43" s="10">
        <f t="shared" si="0"/>
        <v>0.72235963414634152</v>
      </c>
    </row>
    <row r="44" spans="1:5" x14ac:dyDescent="0.2">
      <c r="A44" s="2" t="s">
        <v>9</v>
      </c>
      <c r="B44" s="3" t="s">
        <v>66</v>
      </c>
      <c r="C44" s="4">
        <f>C45+C46+C47+C48+C49+C50+C51+C52+C53+C54+C55</f>
        <v>6174599</v>
      </c>
      <c r="D44" s="4">
        <f>D45+D46+D47+D48+D49+D50+D51+D52+D53+D54+D55</f>
        <v>6115437.54</v>
      </c>
      <c r="E44" s="10">
        <f t="shared" si="0"/>
        <v>0.99041857455034732</v>
      </c>
    </row>
    <row r="45" spans="1:5" x14ac:dyDescent="0.2">
      <c r="A45" s="5" t="s">
        <v>10</v>
      </c>
      <c r="B45" s="6" t="s">
        <v>11</v>
      </c>
      <c r="C45" s="7">
        <v>3965100</v>
      </c>
      <c r="D45" s="7">
        <v>3964617.98</v>
      </c>
      <c r="E45" s="10">
        <f t="shared" si="0"/>
        <v>0.9998784343396131</v>
      </c>
    </row>
    <row r="46" spans="1:5" x14ac:dyDescent="0.2">
      <c r="A46" s="5" t="s">
        <v>12</v>
      </c>
      <c r="B46" s="6" t="s">
        <v>13</v>
      </c>
      <c r="C46" s="7">
        <v>906470</v>
      </c>
      <c r="D46" s="7">
        <v>906306.37</v>
      </c>
      <c r="E46" s="10">
        <f t="shared" si="0"/>
        <v>0.99981948657980957</v>
      </c>
    </row>
    <row r="47" spans="1:5" x14ac:dyDescent="0.2">
      <c r="A47" s="5" t="s">
        <v>14</v>
      </c>
      <c r="B47" s="6" t="s">
        <v>15</v>
      </c>
      <c r="C47" s="7">
        <v>49900</v>
      </c>
      <c r="D47" s="7">
        <v>49714.45</v>
      </c>
      <c r="E47" s="10">
        <f t="shared" si="0"/>
        <v>0.99628156312625249</v>
      </c>
    </row>
    <row r="48" spans="1:5" x14ac:dyDescent="0.2">
      <c r="A48" s="5" t="s">
        <v>16</v>
      </c>
      <c r="B48" s="6" t="s">
        <v>17</v>
      </c>
      <c r="C48" s="7">
        <v>7000</v>
      </c>
      <c r="D48" s="7">
        <v>7000</v>
      </c>
      <c r="E48" s="10">
        <f t="shared" si="0"/>
        <v>1</v>
      </c>
    </row>
    <row r="49" spans="1:5" x14ac:dyDescent="0.2">
      <c r="A49" s="5" t="s">
        <v>18</v>
      </c>
      <c r="B49" s="6" t="s">
        <v>19</v>
      </c>
      <c r="C49" s="7">
        <v>725000</v>
      </c>
      <c r="D49" s="7">
        <v>724425.96</v>
      </c>
      <c r="E49" s="10">
        <f t="shared" si="0"/>
        <v>0.99920822068965509</v>
      </c>
    </row>
    <row r="50" spans="1:5" x14ac:dyDescent="0.2">
      <c r="A50" s="5" t="s">
        <v>20</v>
      </c>
      <c r="B50" s="6" t="s">
        <v>21</v>
      </c>
      <c r="C50" s="7">
        <v>211129</v>
      </c>
      <c r="D50" s="7">
        <v>204599.99</v>
      </c>
      <c r="E50" s="10">
        <f t="shared" si="0"/>
        <v>0.96907573095121935</v>
      </c>
    </row>
    <row r="51" spans="1:5" x14ac:dyDescent="0.2">
      <c r="A51" s="5" t="s">
        <v>22</v>
      </c>
      <c r="B51" s="6" t="s">
        <v>23</v>
      </c>
      <c r="C51" s="7">
        <v>2000</v>
      </c>
      <c r="D51" s="7">
        <v>1248</v>
      </c>
      <c r="E51" s="10">
        <f t="shared" si="0"/>
        <v>0.624</v>
      </c>
    </row>
    <row r="52" spans="1:5" x14ac:dyDescent="0.2">
      <c r="A52" s="5" t="s">
        <v>24</v>
      </c>
      <c r="B52" s="6" t="s">
        <v>25</v>
      </c>
      <c r="C52" s="7">
        <v>42000</v>
      </c>
      <c r="D52" s="7">
        <v>41958.81</v>
      </c>
      <c r="E52" s="10">
        <f t="shared" si="0"/>
        <v>0.99901928571428567</v>
      </c>
    </row>
    <row r="53" spans="1:5" x14ac:dyDescent="0.2">
      <c r="A53" s="5" t="s">
        <v>26</v>
      </c>
      <c r="B53" s="6" t="s">
        <v>27</v>
      </c>
      <c r="C53" s="7">
        <v>65000</v>
      </c>
      <c r="D53" s="7">
        <v>34086.620000000003</v>
      </c>
      <c r="E53" s="10">
        <f t="shared" si="0"/>
        <v>0.52440953846153848</v>
      </c>
    </row>
    <row r="54" spans="1:5" x14ac:dyDescent="0.2">
      <c r="A54" s="5" t="s">
        <v>28</v>
      </c>
      <c r="B54" s="6" t="s">
        <v>29</v>
      </c>
      <c r="C54" s="7">
        <v>199900</v>
      </c>
      <c r="D54" s="7">
        <v>180379.36</v>
      </c>
      <c r="E54" s="10">
        <f t="shared" si="0"/>
        <v>0.9023479739869934</v>
      </c>
    </row>
    <row r="55" spans="1:5" ht="25.5" x14ac:dyDescent="0.2">
      <c r="A55" s="5" t="s">
        <v>30</v>
      </c>
      <c r="B55" s="6" t="s">
        <v>31</v>
      </c>
      <c r="C55" s="7">
        <v>1100</v>
      </c>
      <c r="D55" s="7">
        <v>1100</v>
      </c>
      <c r="E55" s="10">
        <f t="shared" si="0"/>
        <v>1</v>
      </c>
    </row>
    <row r="56" spans="1:5" x14ac:dyDescent="0.2">
      <c r="A56" s="2" t="s">
        <v>9</v>
      </c>
      <c r="B56" s="3" t="s">
        <v>67</v>
      </c>
      <c r="C56" s="4">
        <f>C57+C58+C59+C60+C61+C62+C63+C64+C65+C66+C67</f>
        <v>4916185</v>
      </c>
      <c r="D56" s="4">
        <f>D57+D58+D59+D60+D61+D62+D63+D64+D65+D66+D67</f>
        <v>4895410.9799999986</v>
      </c>
      <c r="E56" s="10">
        <f t="shared" si="0"/>
        <v>0.99577436162390121</v>
      </c>
    </row>
    <row r="57" spans="1:5" x14ac:dyDescent="0.2">
      <c r="A57" s="5" t="s">
        <v>10</v>
      </c>
      <c r="B57" s="6" t="s">
        <v>11</v>
      </c>
      <c r="C57" s="7">
        <v>2556100</v>
      </c>
      <c r="D57" s="7">
        <v>2554089.0499999998</v>
      </c>
      <c r="E57" s="10">
        <f t="shared" si="0"/>
        <v>0.9992132741285551</v>
      </c>
    </row>
    <row r="58" spans="1:5" x14ac:dyDescent="0.2">
      <c r="A58" s="5" t="s">
        <v>12</v>
      </c>
      <c r="B58" s="6" t="s">
        <v>13</v>
      </c>
      <c r="C58" s="7">
        <v>583223</v>
      </c>
      <c r="D58" s="7">
        <v>583220</v>
      </c>
      <c r="E58" s="10">
        <f t="shared" si="0"/>
        <v>0.99999485616993844</v>
      </c>
    </row>
    <row r="59" spans="1:5" x14ac:dyDescent="0.2">
      <c r="A59" s="5" t="s">
        <v>14</v>
      </c>
      <c r="B59" s="6" t="s">
        <v>15</v>
      </c>
      <c r="C59" s="7">
        <v>35000</v>
      </c>
      <c r="D59" s="7">
        <v>35000</v>
      </c>
      <c r="E59" s="10">
        <f t="shared" si="0"/>
        <v>1</v>
      </c>
    </row>
    <row r="60" spans="1:5" x14ac:dyDescent="0.2">
      <c r="A60" s="5" t="s">
        <v>16</v>
      </c>
      <c r="B60" s="6" t="s">
        <v>17</v>
      </c>
      <c r="C60" s="7">
        <v>5000</v>
      </c>
      <c r="D60" s="7">
        <v>5000</v>
      </c>
      <c r="E60" s="10">
        <f t="shared" si="0"/>
        <v>1</v>
      </c>
    </row>
    <row r="61" spans="1:5" x14ac:dyDescent="0.2">
      <c r="A61" s="5" t="s">
        <v>18</v>
      </c>
      <c r="B61" s="6" t="s">
        <v>19</v>
      </c>
      <c r="C61" s="7">
        <v>405000</v>
      </c>
      <c r="D61" s="7">
        <v>396282.51</v>
      </c>
      <c r="E61" s="10">
        <f t="shared" si="0"/>
        <v>0.97847533333333336</v>
      </c>
    </row>
    <row r="62" spans="1:5" x14ac:dyDescent="0.2">
      <c r="A62" s="5" t="s">
        <v>20</v>
      </c>
      <c r="B62" s="6" t="s">
        <v>21</v>
      </c>
      <c r="C62" s="7">
        <v>832535</v>
      </c>
      <c r="D62" s="7">
        <v>825669.81</v>
      </c>
      <c r="E62" s="10">
        <f t="shared" si="0"/>
        <v>0.99175387220957689</v>
      </c>
    </row>
    <row r="63" spans="1:5" x14ac:dyDescent="0.2">
      <c r="A63" s="5" t="s">
        <v>22</v>
      </c>
      <c r="B63" s="6" t="s">
        <v>23</v>
      </c>
      <c r="C63" s="7">
        <v>6000</v>
      </c>
      <c r="D63" s="7">
        <v>5449.01</v>
      </c>
      <c r="E63" s="10">
        <f t="shared" si="0"/>
        <v>0.90816833333333336</v>
      </c>
    </row>
    <row r="64" spans="1:5" x14ac:dyDescent="0.2">
      <c r="A64" s="5" t="s">
        <v>24</v>
      </c>
      <c r="B64" s="6" t="s">
        <v>25</v>
      </c>
      <c r="C64" s="7">
        <v>21327</v>
      </c>
      <c r="D64" s="7">
        <v>21326.26</v>
      </c>
      <c r="E64" s="10">
        <f t="shared" si="0"/>
        <v>0.9999653021990903</v>
      </c>
    </row>
    <row r="65" spans="1:5" x14ac:dyDescent="0.2">
      <c r="A65" s="5" t="s">
        <v>26</v>
      </c>
      <c r="B65" s="6" t="s">
        <v>27</v>
      </c>
      <c r="C65" s="7">
        <v>60000</v>
      </c>
      <c r="D65" s="7">
        <v>57377.34</v>
      </c>
      <c r="E65" s="10">
        <f t="shared" si="0"/>
        <v>0.95628899999999994</v>
      </c>
    </row>
    <row r="66" spans="1:5" x14ac:dyDescent="0.2">
      <c r="A66" s="5" t="s">
        <v>28</v>
      </c>
      <c r="B66" s="6" t="s">
        <v>29</v>
      </c>
      <c r="C66" s="7">
        <v>407700</v>
      </c>
      <c r="D66" s="7">
        <v>407697</v>
      </c>
      <c r="E66" s="10">
        <f t="shared" si="0"/>
        <v>0.99999264164827084</v>
      </c>
    </row>
    <row r="67" spans="1:5" ht="25.5" x14ac:dyDescent="0.2">
      <c r="A67" s="5" t="s">
        <v>30</v>
      </c>
      <c r="B67" s="6" t="s">
        <v>31</v>
      </c>
      <c r="C67" s="7">
        <v>4300</v>
      </c>
      <c r="D67" s="7">
        <v>4300</v>
      </c>
      <c r="E67" s="10">
        <f t="shared" si="0"/>
        <v>1</v>
      </c>
    </row>
    <row r="68" spans="1:5" x14ac:dyDescent="0.2">
      <c r="A68" s="2" t="s">
        <v>9</v>
      </c>
      <c r="B68" s="3" t="s">
        <v>68</v>
      </c>
      <c r="C68" s="4">
        <f>C69+C70+C71+C72+C73+C74+C75+C76+C77+C78</f>
        <v>7168842</v>
      </c>
      <c r="D68" s="4">
        <f>D69+D70+D71+D72+D73+D74+D75+D76+D77+D78</f>
        <v>7055207.4400000004</v>
      </c>
      <c r="E68" s="10">
        <f t="shared" si="0"/>
        <v>0.98414882626789657</v>
      </c>
    </row>
    <row r="69" spans="1:5" x14ac:dyDescent="0.2">
      <c r="A69" s="5" t="s">
        <v>10</v>
      </c>
      <c r="B69" s="6" t="s">
        <v>11</v>
      </c>
      <c r="C69" s="7">
        <v>4544260</v>
      </c>
      <c r="D69" s="7">
        <v>4544260</v>
      </c>
      <c r="E69" s="10">
        <f t="shared" ref="E69:E132" si="1">D69/C69</f>
        <v>1</v>
      </c>
    </row>
    <row r="70" spans="1:5" x14ac:dyDescent="0.2">
      <c r="A70" s="5" t="s">
        <v>12</v>
      </c>
      <c r="B70" s="6" t="s">
        <v>13</v>
      </c>
      <c r="C70" s="7">
        <v>996490</v>
      </c>
      <c r="D70" s="7">
        <v>996490</v>
      </c>
      <c r="E70" s="10">
        <f t="shared" si="1"/>
        <v>1</v>
      </c>
    </row>
    <row r="71" spans="1:5" x14ac:dyDescent="0.2">
      <c r="A71" s="5" t="s">
        <v>14</v>
      </c>
      <c r="B71" s="6" t="s">
        <v>15</v>
      </c>
      <c r="C71" s="7">
        <v>61920</v>
      </c>
      <c r="D71" s="7">
        <v>60835</v>
      </c>
      <c r="E71" s="10">
        <f t="shared" si="1"/>
        <v>0.98247739018087854</v>
      </c>
    </row>
    <row r="72" spans="1:5" x14ac:dyDescent="0.2">
      <c r="A72" s="5" t="s">
        <v>16</v>
      </c>
      <c r="B72" s="6" t="s">
        <v>17</v>
      </c>
      <c r="C72" s="7">
        <v>5000</v>
      </c>
      <c r="D72" s="7">
        <v>4999.8999999999996</v>
      </c>
      <c r="E72" s="10">
        <f t="shared" si="1"/>
        <v>0.99997999999999998</v>
      </c>
    </row>
    <row r="73" spans="1:5" x14ac:dyDescent="0.2">
      <c r="A73" s="5" t="s">
        <v>18</v>
      </c>
      <c r="B73" s="6" t="s">
        <v>19</v>
      </c>
      <c r="C73" s="7">
        <v>540000</v>
      </c>
      <c r="D73" s="7">
        <v>500750.07</v>
      </c>
      <c r="E73" s="10">
        <f t="shared" si="1"/>
        <v>0.92731494444444451</v>
      </c>
    </row>
    <row r="74" spans="1:5" x14ac:dyDescent="0.2">
      <c r="A74" s="5" t="s">
        <v>20</v>
      </c>
      <c r="B74" s="6" t="s">
        <v>21</v>
      </c>
      <c r="C74" s="7">
        <v>237292</v>
      </c>
      <c r="D74" s="7">
        <v>205823.06</v>
      </c>
      <c r="E74" s="10">
        <f t="shared" si="1"/>
        <v>0.86738305547595362</v>
      </c>
    </row>
    <row r="75" spans="1:5" x14ac:dyDescent="0.2">
      <c r="A75" s="5" t="s">
        <v>24</v>
      </c>
      <c r="B75" s="6" t="s">
        <v>25</v>
      </c>
      <c r="C75" s="7">
        <v>74800</v>
      </c>
      <c r="D75" s="7">
        <v>63682.39</v>
      </c>
      <c r="E75" s="10">
        <f t="shared" si="1"/>
        <v>0.85136885026737963</v>
      </c>
    </row>
    <row r="76" spans="1:5" x14ac:dyDescent="0.2">
      <c r="A76" s="5" t="s">
        <v>26</v>
      </c>
      <c r="B76" s="6" t="s">
        <v>27</v>
      </c>
      <c r="C76" s="7">
        <v>124000</v>
      </c>
      <c r="D76" s="7">
        <v>115426.19</v>
      </c>
      <c r="E76" s="10">
        <f t="shared" si="1"/>
        <v>0.93085637096774199</v>
      </c>
    </row>
    <row r="77" spans="1:5" x14ac:dyDescent="0.2">
      <c r="A77" s="5" t="s">
        <v>28</v>
      </c>
      <c r="B77" s="6" t="s">
        <v>29</v>
      </c>
      <c r="C77" s="7">
        <v>580000</v>
      </c>
      <c r="D77" s="7">
        <v>557910.82999999996</v>
      </c>
      <c r="E77" s="10">
        <f t="shared" si="1"/>
        <v>0.96191522413793096</v>
      </c>
    </row>
    <row r="78" spans="1:5" ht="25.5" x14ac:dyDescent="0.2">
      <c r="A78" s="5" t="s">
        <v>30</v>
      </c>
      <c r="B78" s="6" t="s">
        <v>31</v>
      </c>
      <c r="C78" s="7">
        <v>5080</v>
      </c>
      <c r="D78" s="7">
        <v>5030</v>
      </c>
      <c r="E78" s="10">
        <f t="shared" si="1"/>
        <v>0.99015748031496065</v>
      </c>
    </row>
    <row r="79" spans="1:5" x14ac:dyDescent="0.2">
      <c r="A79" s="2" t="s">
        <v>9</v>
      </c>
      <c r="B79" s="3" t="s">
        <v>69</v>
      </c>
      <c r="C79" s="4">
        <f>C80+C81+C82+C83+C84+C85+C86+C87+C88+C89</f>
        <v>8071872</v>
      </c>
      <c r="D79" s="4">
        <f>D80+D81+D82+D83+D84+D85+D86+D87+D88+D89</f>
        <v>8017673.5200000014</v>
      </c>
      <c r="E79" s="10">
        <f t="shared" si="1"/>
        <v>0.99328551295164258</v>
      </c>
    </row>
    <row r="80" spans="1:5" x14ac:dyDescent="0.2">
      <c r="A80" s="5" t="s">
        <v>10</v>
      </c>
      <c r="B80" s="6" t="s">
        <v>11</v>
      </c>
      <c r="C80" s="7">
        <v>4926000</v>
      </c>
      <c r="D80" s="7">
        <v>4926000</v>
      </c>
      <c r="E80" s="10">
        <f t="shared" si="1"/>
        <v>1</v>
      </c>
    </row>
    <row r="81" spans="1:5" x14ac:dyDescent="0.2">
      <c r="A81" s="5" t="s">
        <v>12</v>
      </c>
      <c r="B81" s="6" t="s">
        <v>13</v>
      </c>
      <c r="C81" s="7">
        <v>1083780</v>
      </c>
      <c r="D81" s="7">
        <v>1083780</v>
      </c>
      <c r="E81" s="10">
        <f t="shared" si="1"/>
        <v>1</v>
      </c>
    </row>
    <row r="82" spans="1:5" x14ac:dyDescent="0.2">
      <c r="A82" s="5" t="s">
        <v>14</v>
      </c>
      <c r="B82" s="6" t="s">
        <v>15</v>
      </c>
      <c r="C82" s="7">
        <v>89201</v>
      </c>
      <c r="D82" s="7">
        <v>88879.44</v>
      </c>
      <c r="E82" s="10">
        <f t="shared" si="1"/>
        <v>0.99639510767816508</v>
      </c>
    </row>
    <row r="83" spans="1:5" x14ac:dyDescent="0.2">
      <c r="A83" s="5" t="s">
        <v>16</v>
      </c>
      <c r="B83" s="6" t="s">
        <v>17</v>
      </c>
      <c r="C83" s="7">
        <v>5000</v>
      </c>
      <c r="D83" s="7">
        <v>5000</v>
      </c>
      <c r="E83" s="10">
        <f t="shared" si="1"/>
        <v>1</v>
      </c>
    </row>
    <row r="84" spans="1:5" x14ac:dyDescent="0.2">
      <c r="A84" s="5" t="s">
        <v>18</v>
      </c>
      <c r="B84" s="6" t="s">
        <v>19</v>
      </c>
      <c r="C84" s="7">
        <v>680000</v>
      </c>
      <c r="D84" s="7">
        <v>678101.15</v>
      </c>
      <c r="E84" s="10">
        <f t="shared" si="1"/>
        <v>0.99720757352941181</v>
      </c>
    </row>
    <row r="85" spans="1:5" x14ac:dyDescent="0.2">
      <c r="A85" s="5" t="s">
        <v>20</v>
      </c>
      <c r="B85" s="6" t="s">
        <v>21</v>
      </c>
      <c r="C85" s="7">
        <v>227991</v>
      </c>
      <c r="D85" s="7">
        <v>227570.99</v>
      </c>
      <c r="E85" s="10">
        <f t="shared" si="1"/>
        <v>0.99815777815790974</v>
      </c>
    </row>
    <row r="86" spans="1:5" x14ac:dyDescent="0.2">
      <c r="A86" s="5" t="s">
        <v>22</v>
      </c>
      <c r="B86" s="6" t="s">
        <v>23</v>
      </c>
      <c r="C86" s="7">
        <v>5000</v>
      </c>
      <c r="D86" s="7">
        <v>4859.99</v>
      </c>
      <c r="E86" s="10">
        <f t="shared" si="1"/>
        <v>0.97199799999999992</v>
      </c>
    </row>
    <row r="87" spans="1:5" x14ac:dyDescent="0.2">
      <c r="A87" s="5" t="s">
        <v>24</v>
      </c>
      <c r="B87" s="6" t="s">
        <v>25</v>
      </c>
      <c r="C87" s="7">
        <v>70000</v>
      </c>
      <c r="D87" s="7">
        <v>68634.41</v>
      </c>
      <c r="E87" s="10">
        <f t="shared" si="1"/>
        <v>0.98049157142857146</v>
      </c>
    </row>
    <row r="88" spans="1:5" x14ac:dyDescent="0.2">
      <c r="A88" s="5" t="s">
        <v>26</v>
      </c>
      <c r="B88" s="6" t="s">
        <v>27</v>
      </c>
      <c r="C88" s="7">
        <v>199900</v>
      </c>
      <c r="D88" s="7">
        <v>152985.17000000001</v>
      </c>
      <c r="E88" s="10">
        <f t="shared" si="1"/>
        <v>0.76530850425212615</v>
      </c>
    </row>
    <row r="89" spans="1:5" x14ac:dyDescent="0.2">
      <c r="A89" s="5" t="s">
        <v>28</v>
      </c>
      <c r="B89" s="6" t="s">
        <v>29</v>
      </c>
      <c r="C89" s="7">
        <v>785000</v>
      </c>
      <c r="D89" s="7">
        <v>781862.37</v>
      </c>
      <c r="E89" s="10">
        <f t="shared" si="1"/>
        <v>0.99600301910828026</v>
      </c>
    </row>
    <row r="90" spans="1:5" x14ac:dyDescent="0.2">
      <c r="A90" s="2" t="s">
        <v>9</v>
      </c>
      <c r="B90" s="3" t="s">
        <v>71</v>
      </c>
      <c r="C90" s="4">
        <f>C91+C92+C93+C94+C95+C96+C97+C98+C99+C100</f>
        <v>5114141</v>
      </c>
      <c r="D90" s="4">
        <f>D91+D92+D93+D94+D95+D96+D97+D98+D99+D100</f>
        <v>4982688.0699999994</v>
      </c>
      <c r="E90" s="10">
        <f t="shared" si="1"/>
        <v>0.97429618581106769</v>
      </c>
    </row>
    <row r="91" spans="1:5" x14ac:dyDescent="0.2">
      <c r="A91" s="5" t="s">
        <v>10</v>
      </c>
      <c r="B91" s="6" t="s">
        <v>11</v>
      </c>
      <c r="C91" s="7">
        <v>2942800</v>
      </c>
      <c r="D91" s="7">
        <v>2918758.09</v>
      </c>
      <c r="E91" s="10">
        <f t="shared" si="1"/>
        <v>0.99183026029631638</v>
      </c>
    </row>
    <row r="92" spans="1:5" x14ac:dyDescent="0.2">
      <c r="A92" s="5" t="s">
        <v>12</v>
      </c>
      <c r="B92" s="6" t="s">
        <v>13</v>
      </c>
      <c r="C92" s="7">
        <v>651330</v>
      </c>
      <c r="D92" s="7">
        <v>651277</v>
      </c>
      <c r="E92" s="10">
        <f t="shared" si="1"/>
        <v>0.99991862803801457</v>
      </c>
    </row>
    <row r="93" spans="1:5" x14ac:dyDescent="0.2">
      <c r="A93" s="5" t="s">
        <v>14</v>
      </c>
      <c r="B93" s="6" t="s">
        <v>15</v>
      </c>
      <c r="C93" s="7">
        <v>82000</v>
      </c>
      <c r="D93" s="7">
        <v>78078</v>
      </c>
      <c r="E93" s="10">
        <f t="shared" si="1"/>
        <v>0.95217073170731703</v>
      </c>
    </row>
    <row r="94" spans="1:5" x14ac:dyDescent="0.2">
      <c r="A94" s="5" t="s">
        <v>16</v>
      </c>
      <c r="B94" s="6" t="s">
        <v>17</v>
      </c>
      <c r="C94" s="7">
        <v>7000</v>
      </c>
      <c r="D94" s="7">
        <v>7000</v>
      </c>
      <c r="E94" s="10">
        <f t="shared" si="1"/>
        <v>1</v>
      </c>
    </row>
    <row r="95" spans="1:5" x14ac:dyDescent="0.2">
      <c r="A95" s="5" t="s">
        <v>18</v>
      </c>
      <c r="B95" s="6" t="s">
        <v>19</v>
      </c>
      <c r="C95" s="7">
        <v>450000</v>
      </c>
      <c r="D95" s="7">
        <v>444177.76</v>
      </c>
      <c r="E95" s="10">
        <f t="shared" si="1"/>
        <v>0.9870616888888889</v>
      </c>
    </row>
    <row r="96" spans="1:5" x14ac:dyDescent="0.2">
      <c r="A96" s="5" t="s">
        <v>20</v>
      </c>
      <c r="B96" s="6" t="s">
        <v>21</v>
      </c>
      <c r="C96" s="7">
        <v>377011</v>
      </c>
      <c r="D96" s="7">
        <v>350116.51</v>
      </c>
      <c r="E96" s="10">
        <f t="shared" si="1"/>
        <v>0.92866391166305495</v>
      </c>
    </row>
    <row r="97" spans="1:5" x14ac:dyDescent="0.2">
      <c r="A97" s="5" t="s">
        <v>22</v>
      </c>
      <c r="B97" s="6" t="s">
        <v>23</v>
      </c>
      <c r="C97" s="7">
        <v>1000</v>
      </c>
      <c r="D97" s="7">
        <v>0</v>
      </c>
      <c r="E97" s="10">
        <f t="shared" si="1"/>
        <v>0</v>
      </c>
    </row>
    <row r="98" spans="1:5" x14ac:dyDescent="0.2">
      <c r="A98" s="5" t="s">
        <v>24</v>
      </c>
      <c r="B98" s="6" t="s">
        <v>25</v>
      </c>
      <c r="C98" s="7">
        <v>18000</v>
      </c>
      <c r="D98" s="7">
        <v>16868.11</v>
      </c>
      <c r="E98" s="10">
        <f t="shared" si="1"/>
        <v>0.93711722222222227</v>
      </c>
    </row>
    <row r="99" spans="1:5" x14ac:dyDescent="0.2">
      <c r="A99" s="5" t="s">
        <v>26</v>
      </c>
      <c r="B99" s="6" t="s">
        <v>27</v>
      </c>
      <c r="C99" s="7">
        <v>160000</v>
      </c>
      <c r="D99" s="7">
        <v>141333.14000000001</v>
      </c>
      <c r="E99" s="10">
        <f t="shared" si="1"/>
        <v>0.88333212500000013</v>
      </c>
    </row>
    <row r="100" spans="1:5" x14ac:dyDescent="0.2">
      <c r="A100" s="5" t="s">
        <v>28</v>
      </c>
      <c r="B100" s="6" t="s">
        <v>29</v>
      </c>
      <c r="C100" s="7">
        <v>425000</v>
      </c>
      <c r="D100" s="7">
        <v>375079.46</v>
      </c>
      <c r="E100" s="10">
        <f t="shared" si="1"/>
        <v>0.88253990588235298</v>
      </c>
    </row>
    <row r="101" spans="1:5" x14ac:dyDescent="0.2">
      <c r="A101" s="2" t="s">
        <v>45</v>
      </c>
      <c r="B101" s="3" t="s">
        <v>46</v>
      </c>
      <c r="C101" s="4">
        <f>C102+C103</f>
        <v>166000</v>
      </c>
      <c r="D101" s="4">
        <f>D102+D103</f>
        <v>165503.18</v>
      </c>
      <c r="E101" s="10">
        <f t="shared" si="1"/>
        <v>0.99700710843373486</v>
      </c>
    </row>
    <row r="102" spans="1:5" x14ac:dyDescent="0.2">
      <c r="A102" s="5" t="s">
        <v>14</v>
      </c>
      <c r="B102" s="6" t="s">
        <v>15</v>
      </c>
      <c r="C102" s="7">
        <v>120000</v>
      </c>
      <c r="D102" s="7">
        <v>119513.18</v>
      </c>
      <c r="E102" s="10">
        <f t="shared" si="1"/>
        <v>0.9959431666666666</v>
      </c>
    </row>
    <row r="103" spans="1:5" ht="25.5" x14ac:dyDescent="0.2">
      <c r="A103" s="5" t="s">
        <v>30</v>
      </c>
      <c r="B103" s="6" t="s">
        <v>31</v>
      </c>
      <c r="C103" s="7">
        <v>46000</v>
      </c>
      <c r="D103" s="7">
        <v>45990</v>
      </c>
      <c r="E103" s="10">
        <f t="shared" si="1"/>
        <v>0.99978260869565216</v>
      </c>
    </row>
    <row r="104" spans="1:5" ht="59.25" customHeight="1" x14ac:dyDescent="0.2">
      <c r="A104" s="2" t="s">
        <v>47</v>
      </c>
      <c r="B104" s="3" t="s">
        <v>48</v>
      </c>
      <c r="C104" s="4">
        <f>C105</f>
        <v>382864</v>
      </c>
      <c r="D104" s="4">
        <f>D105</f>
        <v>364037.66</v>
      </c>
      <c r="E104" s="10">
        <f t="shared" si="1"/>
        <v>0.95082760458021642</v>
      </c>
    </row>
    <row r="105" spans="1:5" ht="25.5" x14ac:dyDescent="0.2">
      <c r="A105" s="5" t="s">
        <v>30</v>
      </c>
      <c r="B105" s="6" t="s">
        <v>31</v>
      </c>
      <c r="C105" s="7">
        <v>382864</v>
      </c>
      <c r="D105" s="7">
        <v>364037.66</v>
      </c>
      <c r="E105" s="10">
        <f t="shared" si="1"/>
        <v>0.95082760458021642</v>
      </c>
    </row>
    <row r="106" spans="1:5" ht="27.75" customHeight="1" x14ac:dyDescent="0.2">
      <c r="A106" s="2" t="s">
        <v>49</v>
      </c>
      <c r="B106" s="3" t="s">
        <v>50</v>
      </c>
      <c r="C106" s="4">
        <f>C107</f>
        <v>2654000</v>
      </c>
      <c r="D106" s="4">
        <f>D107</f>
        <v>2203300</v>
      </c>
      <c r="E106" s="10">
        <f t="shared" si="1"/>
        <v>0.83018085908063299</v>
      </c>
    </row>
    <row r="107" spans="1:5" x14ac:dyDescent="0.2">
      <c r="A107" s="5" t="s">
        <v>39</v>
      </c>
      <c r="B107" s="6" t="s">
        <v>40</v>
      </c>
      <c r="C107" s="7">
        <v>2654000</v>
      </c>
      <c r="D107" s="7">
        <v>2203300</v>
      </c>
      <c r="E107" s="10">
        <f t="shared" si="1"/>
        <v>0.83018085908063299</v>
      </c>
    </row>
    <row r="108" spans="1:5" x14ac:dyDescent="0.2">
      <c r="A108" s="2" t="s">
        <v>4</v>
      </c>
      <c r="B108" s="3" t="s">
        <v>77</v>
      </c>
      <c r="C108" s="4">
        <f>C109</f>
        <v>17568.400000000001</v>
      </c>
      <c r="D108" s="4">
        <f>D109</f>
        <v>17568.400000000001</v>
      </c>
      <c r="E108" s="10">
        <f t="shared" si="1"/>
        <v>1</v>
      </c>
    </row>
    <row r="109" spans="1:5" ht="25.5" x14ac:dyDescent="0.2">
      <c r="A109" s="5" t="s">
        <v>5</v>
      </c>
      <c r="B109" s="6" t="s">
        <v>6</v>
      </c>
      <c r="C109" s="7">
        <v>17568.400000000001</v>
      </c>
      <c r="D109" s="7">
        <v>17568.400000000001</v>
      </c>
      <c r="E109" s="10">
        <f t="shared" si="1"/>
        <v>1</v>
      </c>
    </row>
    <row r="110" spans="1:5" x14ac:dyDescent="0.2">
      <c r="A110" s="2" t="s">
        <v>57</v>
      </c>
      <c r="B110" s="3" t="s">
        <v>70</v>
      </c>
      <c r="C110" s="4">
        <f>C111+C112+C113+C114+C115+C116+C117</f>
        <v>2456700</v>
      </c>
      <c r="D110" s="4">
        <f>D111+D112+D113+D114+D115+D116+D117</f>
        <v>2424954.73</v>
      </c>
      <c r="E110" s="10">
        <f t="shared" si="1"/>
        <v>0.98707808442219236</v>
      </c>
    </row>
    <row r="111" spans="1:5" x14ac:dyDescent="0.2">
      <c r="A111" s="5" t="s">
        <v>10</v>
      </c>
      <c r="B111" s="6" t="s">
        <v>11</v>
      </c>
      <c r="C111" s="7">
        <v>1495000</v>
      </c>
      <c r="D111" s="7">
        <v>1492387.85</v>
      </c>
      <c r="E111" s="10">
        <f t="shared" si="1"/>
        <v>0.99825274247491647</v>
      </c>
    </row>
    <row r="112" spans="1:5" x14ac:dyDescent="0.2">
      <c r="A112" s="5" t="s">
        <v>12</v>
      </c>
      <c r="B112" s="6" t="s">
        <v>13</v>
      </c>
      <c r="C112" s="7">
        <v>338920</v>
      </c>
      <c r="D112" s="7">
        <v>319075.8</v>
      </c>
      <c r="E112" s="10">
        <f t="shared" si="1"/>
        <v>0.94144871946181985</v>
      </c>
    </row>
    <row r="113" spans="1:5" x14ac:dyDescent="0.2">
      <c r="A113" s="5" t="s">
        <v>14</v>
      </c>
      <c r="B113" s="6" t="s">
        <v>15</v>
      </c>
      <c r="C113" s="7">
        <v>220000</v>
      </c>
      <c r="D113" s="7">
        <v>219998.98</v>
      </c>
      <c r="E113" s="10">
        <f t="shared" si="1"/>
        <v>0.99999536363636365</v>
      </c>
    </row>
    <row r="114" spans="1:5" x14ac:dyDescent="0.2">
      <c r="A114" s="5" t="s">
        <v>20</v>
      </c>
      <c r="B114" s="6" t="s">
        <v>21</v>
      </c>
      <c r="C114" s="7">
        <v>17020</v>
      </c>
      <c r="D114" s="7">
        <v>8602.89</v>
      </c>
      <c r="E114" s="10">
        <f t="shared" si="1"/>
        <v>0.50545769682726205</v>
      </c>
    </row>
    <row r="115" spans="1:5" x14ac:dyDescent="0.2">
      <c r="A115" s="5" t="s">
        <v>24</v>
      </c>
      <c r="B115" s="6" t="s">
        <v>25</v>
      </c>
      <c r="C115" s="7">
        <v>2280</v>
      </c>
      <c r="D115" s="7">
        <v>1420.29</v>
      </c>
      <c r="E115" s="10">
        <f t="shared" si="1"/>
        <v>0.62293421052631581</v>
      </c>
    </row>
    <row r="116" spans="1:5" x14ac:dyDescent="0.2">
      <c r="A116" s="5" t="s">
        <v>37</v>
      </c>
      <c r="B116" s="6" t="s">
        <v>38</v>
      </c>
      <c r="C116" s="7">
        <v>190000</v>
      </c>
      <c r="D116" s="7">
        <v>189995.92</v>
      </c>
      <c r="E116" s="10">
        <f t="shared" si="1"/>
        <v>0.99997852631578954</v>
      </c>
    </row>
    <row r="117" spans="1:5" ht="25.5" x14ac:dyDescent="0.2">
      <c r="A117" s="5" t="s">
        <v>30</v>
      </c>
      <c r="B117" s="6" t="s">
        <v>31</v>
      </c>
      <c r="C117" s="7">
        <v>193480</v>
      </c>
      <c r="D117" s="7">
        <v>193473</v>
      </c>
      <c r="E117" s="10">
        <f t="shared" si="1"/>
        <v>0.99996382054992761</v>
      </c>
    </row>
    <row r="118" spans="1:5" x14ac:dyDescent="0.2">
      <c r="A118" s="2" t="s">
        <v>7</v>
      </c>
      <c r="B118" s="3" t="s">
        <v>77</v>
      </c>
      <c r="C118" s="4">
        <f>C119</f>
        <v>367431.6</v>
      </c>
      <c r="D118" s="4">
        <f>D119</f>
        <v>367430.3</v>
      </c>
      <c r="E118" s="10">
        <f t="shared" si="1"/>
        <v>0.99999646192651914</v>
      </c>
    </row>
    <row r="119" spans="1:5" ht="25.5" x14ac:dyDescent="0.2">
      <c r="A119" s="5" t="s">
        <v>5</v>
      </c>
      <c r="B119" s="6" t="s">
        <v>6</v>
      </c>
      <c r="C119" s="7">
        <v>367431.6</v>
      </c>
      <c r="D119" s="7">
        <v>367430.3</v>
      </c>
      <c r="E119" s="10">
        <f t="shared" si="1"/>
        <v>0.99999646192651914</v>
      </c>
    </row>
    <row r="120" spans="1:5" x14ac:dyDescent="0.2">
      <c r="A120" s="2" t="s">
        <v>51</v>
      </c>
      <c r="B120" s="3" t="s">
        <v>52</v>
      </c>
      <c r="C120" s="4">
        <f>C121+C122</f>
        <v>829500</v>
      </c>
      <c r="D120" s="4">
        <f>D121+D122</f>
        <v>723777</v>
      </c>
      <c r="E120" s="10">
        <f t="shared" si="1"/>
        <v>0.87254611211573241</v>
      </c>
    </row>
    <row r="121" spans="1:5" x14ac:dyDescent="0.2">
      <c r="A121" s="5" t="s">
        <v>14</v>
      </c>
      <c r="B121" s="6" t="s">
        <v>15</v>
      </c>
      <c r="C121" s="7">
        <v>115000</v>
      </c>
      <c r="D121" s="7">
        <v>81777</v>
      </c>
      <c r="E121" s="10">
        <f t="shared" si="1"/>
        <v>0.711104347826087</v>
      </c>
    </row>
    <row r="122" spans="1:5" ht="25.5" x14ac:dyDescent="0.2">
      <c r="A122" s="5" t="s">
        <v>30</v>
      </c>
      <c r="B122" s="6" t="s">
        <v>31</v>
      </c>
      <c r="C122" s="7">
        <v>714500</v>
      </c>
      <c r="D122" s="7">
        <v>642000</v>
      </c>
      <c r="E122" s="10">
        <f t="shared" si="1"/>
        <v>0.8985304408677397</v>
      </c>
    </row>
    <row r="123" spans="1:5" x14ac:dyDescent="0.2">
      <c r="A123" s="2" t="s">
        <v>58</v>
      </c>
      <c r="B123" s="3" t="s">
        <v>72</v>
      </c>
      <c r="C123" s="4">
        <f>C124</f>
        <v>2491054</v>
      </c>
      <c r="D123" s="4">
        <f>D124</f>
        <v>2352000</v>
      </c>
      <c r="E123" s="10">
        <f t="shared" si="1"/>
        <v>0.94417864887714198</v>
      </c>
    </row>
    <row r="124" spans="1:5" ht="25.5" x14ac:dyDescent="0.2">
      <c r="A124" s="5" t="s">
        <v>5</v>
      </c>
      <c r="B124" s="6" t="s">
        <v>6</v>
      </c>
      <c r="C124" s="7">
        <v>2491054</v>
      </c>
      <c r="D124" s="7">
        <v>2352000</v>
      </c>
      <c r="E124" s="10">
        <f t="shared" si="1"/>
        <v>0.94417864887714198</v>
      </c>
    </row>
    <row r="125" spans="1:5" x14ac:dyDescent="0.2">
      <c r="A125" s="2" t="s">
        <v>8</v>
      </c>
      <c r="B125" s="3" t="s">
        <v>76</v>
      </c>
      <c r="C125" s="4">
        <f>C126</f>
        <v>4229071</v>
      </c>
      <c r="D125" s="4">
        <f>D126</f>
        <v>4127138</v>
      </c>
      <c r="E125" s="10">
        <f t="shared" si="1"/>
        <v>0.97589707053865971</v>
      </c>
    </row>
    <row r="126" spans="1:5" ht="25.5" x14ac:dyDescent="0.2">
      <c r="A126" s="5" t="s">
        <v>5</v>
      </c>
      <c r="B126" s="6" t="s">
        <v>6</v>
      </c>
      <c r="C126" s="7">
        <v>4229071</v>
      </c>
      <c r="D126" s="7">
        <v>4127138</v>
      </c>
      <c r="E126" s="10">
        <f t="shared" si="1"/>
        <v>0.97589707053865971</v>
      </c>
    </row>
    <row r="127" spans="1:5" ht="25.5" x14ac:dyDescent="0.2">
      <c r="A127" s="2" t="s">
        <v>8</v>
      </c>
      <c r="B127" s="3" t="s">
        <v>74</v>
      </c>
      <c r="C127" s="4">
        <f>C128</f>
        <v>70760</v>
      </c>
      <c r="D127" s="4">
        <f>D128</f>
        <v>70759.16</v>
      </c>
      <c r="E127" s="10">
        <f t="shared" si="1"/>
        <v>0.99998812888637656</v>
      </c>
    </row>
    <row r="128" spans="1:5" ht="25.5" x14ac:dyDescent="0.2">
      <c r="A128" s="5" t="s">
        <v>5</v>
      </c>
      <c r="B128" s="6" t="s">
        <v>6</v>
      </c>
      <c r="C128" s="7">
        <v>70760</v>
      </c>
      <c r="D128" s="7">
        <v>70759.16</v>
      </c>
      <c r="E128" s="10">
        <f t="shared" si="1"/>
        <v>0.99998812888637656</v>
      </c>
    </row>
    <row r="129" spans="1:5" x14ac:dyDescent="0.2">
      <c r="A129" s="2" t="s">
        <v>8</v>
      </c>
      <c r="B129" s="3" t="s">
        <v>75</v>
      </c>
      <c r="C129" s="4">
        <f>C130</f>
        <v>3725000</v>
      </c>
      <c r="D129" s="4">
        <f>D130</f>
        <v>3724612.2</v>
      </c>
      <c r="E129" s="10">
        <f t="shared" si="1"/>
        <v>0.99989589261744971</v>
      </c>
    </row>
    <row r="130" spans="1:5" ht="25.5" x14ac:dyDescent="0.2">
      <c r="A130" s="5" t="s">
        <v>5</v>
      </c>
      <c r="B130" s="6" t="s">
        <v>6</v>
      </c>
      <c r="C130" s="7">
        <v>3725000</v>
      </c>
      <c r="D130" s="7">
        <v>3724612.2</v>
      </c>
      <c r="E130" s="10">
        <f t="shared" si="1"/>
        <v>0.99989589261744971</v>
      </c>
    </row>
    <row r="131" spans="1:5" x14ac:dyDescent="0.2">
      <c r="A131" s="2" t="s">
        <v>32</v>
      </c>
      <c r="B131" s="3" t="s">
        <v>75</v>
      </c>
      <c r="C131" s="4">
        <f>C132</f>
        <v>17066450</v>
      </c>
      <c r="D131" s="4">
        <f>D132</f>
        <v>16986071.449999999</v>
      </c>
      <c r="E131" s="10">
        <f t="shared" si="1"/>
        <v>0.99529025954431061</v>
      </c>
    </row>
    <row r="132" spans="1:5" ht="25.5" x14ac:dyDescent="0.2">
      <c r="A132" s="5" t="s">
        <v>5</v>
      </c>
      <c r="B132" s="6" t="s">
        <v>6</v>
      </c>
      <c r="C132" s="7">
        <v>17066450</v>
      </c>
      <c r="D132" s="7">
        <v>16986071.449999999</v>
      </c>
      <c r="E132" s="10">
        <f t="shared" si="1"/>
        <v>0.99529025954431061</v>
      </c>
    </row>
    <row r="133" spans="1:5" x14ac:dyDescent="0.2">
      <c r="A133" s="2" t="s">
        <v>32</v>
      </c>
      <c r="B133" s="3" t="s">
        <v>33</v>
      </c>
      <c r="C133" s="4">
        <f>C134</f>
        <v>3500000</v>
      </c>
      <c r="D133" s="4">
        <f>D134</f>
        <v>2548382.63</v>
      </c>
      <c r="E133" s="10">
        <f t="shared" ref="E133:E146" si="2">D133/C133</f>
        <v>0.7281093228571428</v>
      </c>
    </row>
    <row r="134" spans="1:5" x14ac:dyDescent="0.2">
      <c r="A134" s="5" t="s">
        <v>26</v>
      </c>
      <c r="B134" s="6" t="s">
        <v>27</v>
      </c>
      <c r="C134" s="7">
        <v>3500000</v>
      </c>
      <c r="D134" s="7">
        <v>2548382.63</v>
      </c>
      <c r="E134" s="10">
        <f t="shared" si="2"/>
        <v>0.7281093228571428</v>
      </c>
    </row>
    <row r="135" spans="1:5" x14ac:dyDescent="0.2">
      <c r="A135" s="2" t="s">
        <v>59</v>
      </c>
      <c r="B135" s="3" t="s">
        <v>73</v>
      </c>
      <c r="C135" s="4">
        <f>C136</f>
        <v>300000</v>
      </c>
      <c r="D135" s="4">
        <f>D136</f>
        <v>299713.25</v>
      </c>
      <c r="E135" s="10">
        <f t="shared" si="2"/>
        <v>0.99904416666666662</v>
      </c>
    </row>
    <row r="136" spans="1:5" ht="25.5" x14ac:dyDescent="0.2">
      <c r="A136" s="5" t="s">
        <v>5</v>
      </c>
      <c r="B136" s="6" t="s">
        <v>6</v>
      </c>
      <c r="C136" s="7">
        <v>300000</v>
      </c>
      <c r="D136" s="7">
        <v>299713.25</v>
      </c>
      <c r="E136" s="10">
        <f t="shared" si="2"/>
        <v>0.99904416666666662</v>
      </c>
    </row>
    <row r="137" spans="1:5" x14ac:dyDescent="0.2">
      <c r="A137" s="2" t="s">
        <v>53</v>
      </c>
      <c r="B137" s="3" t="s">
        <v>54</v>
      </c>
      <c r="C137" s="4">
        <f>C138</f>
        <v>350000</v>
      </c>
      <c r="D137" s="4">
        <f>D138</f>
        <v>179990</v>
      </c>
      <c r="E137" s="10">
        <f t="shared" si="2"/>
        <v>0.51425714285714286</v>
      </c>
    </row>
    <row r="138" spans="1:5" x14ac:dyDescent="0.2">
      <c r="A138" s="5" t="s">
        <v>20</v>
      </c>
      <c r="B138" s="6" t="s">
        <v>21</v>
      </c>
      <c r="C138" s="7">
        <v>350000</v>
      </c>
      <c r="D138" s="7">
        <v>179990</v>
      </c>
      <c r="E138" s="10">
        <f t="shared" si="2"/>
        <v>0.51425714285714286</v>
      </c>
    </row>
    <row r="139" spans="1:5" ht="25.5" x14ac:dyDescent="0.2">
      <c r="A139" s="2" t="s">
        <v>55</v>
      </c>
      <c r="B139" s="3" t="s">
        <v>56</v>
      </c>
      <c r="C139" s="4">
        <f>C140+C141</f>
        <v>180080</v>
      </c>
      <c r="D139" s="4">
        <f>D140+D141</f>
        <v>104889.64</v>
      </c>
      <c r="E139" s="10">
        <f t="shared" si="2"/>
        <v>0.5824613505108841</v>
      </c>
    </row>
    <row r="140" spans="1:5" x14ac:dyDescent="0.2">
      <c r="A140" s="5" t="s">
        <v>14</v>
      </c>
      <c r="B140" s="6" t="s">
        <v>15</v>
      </c>
      <c r="C140" s="7">
        <v>50080</v>
      </c>
      <c r="D140" s="7">
        <v>33390</v>
      </c>
      <c r="E140" s="10">
        <f t="shared" si="2"/>
        <v>0.66673322683706071</v>
      </c>
    </row>
    <row r="141" spans="1:5" x14ac:dyDescent="0.2">
      <c r="A141" s="5" t="s">
        <v>20</v>
      </c>
      <c r="B141" s="6" t="s">
        <v>21</v>
      </c>
      <c r="C141" s="7">
        <v>130000</v>
      </c>
      <c r="D141" s="7">
        <v>71499.64</v>
      </c>
      <c r="E141" s="10">
        <f t="shared" si="2"/>
        <v>0.54999723076923079</v>
      </c>
    </row>
    <row r="142" spans="1:5" x14ac:dyDescent="0.2">
      <c r="A142" s="2" t="s">
        <v>60</v>
      </c>
      <c r="B142" s="3" t="s">
        <v>63</v>
      </c>
      <c r="C142" s="4">
        <f>C143</f>
        <v>1790000</v>
      </c>
      <c r="D142" s="4">
        <f>D143</f>
        <v>1784330</v>
      </c>
      <c r="E142" s="10">
        <f t="shared" si="2"/>
        <v>0.99683240223463687</v>
      </c>
    </row>
    <row r="143" spans="1:5" ht="25.5" x14ac:dyDescent="0.2">
      <c r="A143" s="5" t="s">
        <v>5</v>
      </c>
      <c r="B143" s="6" t="s">
        <v>6</v>
      </c>
      <c r="C143" s="7">
        <v>1790000</v>
      </c>
      <c r="D143" s="7">
        <v>1784330</v>
      </c>
      <c r="E143" s="10">
        <f t="shared" si="2"/>
        <v>0.99683240223463687</v>
      </c>
    </row>
    <row r="144" spans="1:5" x14ac:dyDescent="0.2">
      <c r="A144" s="2" t="s">
        <v>34</v>
      </c>
      <c r="B144" s="3" t="s">
        <v>78</v>
      </c>
      <c r="C144" s="4">
        <f>C145</f>
        <v>1414033</v>
      </c>
      <c r="D144" s="4">
        <f>D145</f>
        <v>1356372.35</v>
      </c>
      <c r="E144" s="10">
        <f t="shared" si="2"/>
        <v>0.9592225570407481</v>
      </c>
    </row>
    <row r="145" spans="1:5" ht="25.5" x14ac:dyDescent="0.2">
      <c r="A145" s="5" t="s">
        <v>5</v>
      </c>
      <c r="B145" s="6" t="s">
        <v>6</v>
      </c>
      <c r="C145" s="7">
        <v>1414033</v>
      </c>
      <c r="D145" s="7">
        <v>1356372.35</v>
      </c>
      <c r="E145" s="10">
        <f t="shared" si="2"/>
        <v>0.9592225570407481</v>
      </c>
    </row>
    <row r="146" spans="1:5" x14ac:dyDescent="0.2">
      <c r="A146" s="2" t="s">
        <v>61</v>
      </c>
      <c r="B146" s="3" t="s">
        <v>62</v>
      </c>
      <c r="C146" s="4">
        <f>C4+C17+C21+C33+C44+C56+C68+C79+C90+C101+C104+C106+C108+C110+C118+C120+C123+C125+C127+C129+C131+C133+C135+C137+C139+C142+C144</f>
        <v>102553403</v>
      </c>
      <c r="D146" s="4">
        <f>D4+D17+D21+D33+D44+D56+D68+D79+D90+D101+D104+D106+D108+D110+D118+D120+D123+D125+D127+D129+D131+D133+D135+D137+D139+D142+D144</f>
        <v>98626517.519999981</v>
      </c>
      <c r="E146" s="10">
        <f t="shared" si="2"/>
        <v>0.96170887201080968</v>
      </c>
    </row>
  </sheetData>
  <mergeCells count="2">
    <mergeCell ref="A1:E1"/>
    <mergeCell ref="A2:E2"/>
  </mergeCells>
  <pageMargins left="0.32" right="0.33" top="0.39370078740157499" bottom="0.39370078740157499" header="0" footer="0"/>
  <pageSetup paperSize="9" fitToHeight="50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62"/>
  <sheetViews>
    <sheetView tabSelected="1" topLeftCell="A152" zoomScaleNormal="100" workbookViewId="0">
      <selection activeCell="D161" sqref="D161"/>
    </sheetView>
  </sheetViews>
  <sheetFormatPr defaultRowHeight="12.75" x14ac:dyDescent="0.2"/>
  <cols>
    <col min="1" max="1" width="10.7109375" customWidth="1"/>
    <col min="2" max="2" width="50.7109375" customWidth="1"/>
    <col min="3" max="4" width="15.7109375" customWidth="1"/>
    <col min="5" max="5" width="11.28515625" style="15" customWidth="1"/>
  </cols>
  <sheetData>
    <row r="1" spans="1:5" ht="18.75" x14ac:dyDescent="0.3">
      <c r="A1" s="20" t="s">
        <v>0</v>
      </c>
      <c r="B1" s="21"/>
      <c r="C1" s="21"/>
      <c r="D1" s="21"/>
      <c r="E1" s="21"/>
    </row>
    <row r="2" spans="1:5" x14ac:dyDescent="0.2">
      <c r="A2" s="21" t="s">
        <v>1</v>
      </c>
      <c r="B2" s="21"/>
      <c r="C2" s="21"/>
      <c r="D2" s="21"/>
      <c r="E2" s="21"/>
    </row>
    <row r="3" spans="1:5" s="12" customFormat="1" x14ac:dyDescent="0.2">
      <c r="A3" s="1" t="s">
        <v>2</v>
      </c>
      <c r="B3" s="1" t="s">
        <v>3</v>
      </c>
      <c r="C3" s="1" t="s">
        <v>79</v>
      </c>
      <c r="D3" s="1" t="s">
        <v>80</v>
      </c>
      <c r="E3" s="9" t="s">
        <v>81</v>
      </c>
    </row>
    <row r="4" spans="1:5" s="12" customFormat="1" ht="61.5" customHeight="1" x14ac:dyDescent="0.2">
      <c r="A4" s="2" t="s">
        <v>35</v>
      </c>
      <c r="B4" s="3" t="s">
        <v>36</v>
      </c>
      <c r="C4" s="4">
        <f>C5+C6+C7+C8+C9+C10+C11+C12+C13+C14+C15+C16</f>
        <v>16414600</v>
      </c>
      <c r="D4" s="4">
        <f>D5+D6+D7+D8+D9+D10+D11+D12+D13+D14+D15+D16</f>
        <v>15671878.529999999</v>
      </c>
      <c r="E4" s="14">
        <f>D4/C4</f>
        <v>0.95475238689946751</v>
      </c>
    </row>
    <row r="5" spans="1:5" s="12" customFormat="1" x14ac:dyDescent="0.2">
      <c r="A5" s="5" t="s">
        <v>10</v>
      </c>
      <c r="B5" s="6" t="s">
        <v>11</v>
      </c>
      <c r="C5" s="7">
        <v>11105000</v>
      </c>
      <c r="D5" s="7">
        <v>11101863.560000001</v>
      </c>
      <c r="E5" s="14">
        <f t="shared" ref="E5:E80" si="0">D5/C5</f>
        <v>0.99971756506078346</v>
      </c>
    </row>
    <row r="6" spans="1:5" s="12" customFormat="1" x14ac:dyDescent="0.2">
      <c r="A6" s="5" t="s">
        <v>12</v>
      </c>
      <c r="B6" s="6" t="s">
        <v>13</v>
      </c>
      <c r="C6" s="7">
        <v>2528600</v>
      </c>
      <c r="D6" s="7">
        <v>2519230.5499999998</v>
      </c>
      <c r="E6" s="14">
        <f t="shared" si="0"/>
        <v>0.99629460966542749</v>
      </c>
    </row>
    <row r="7" spans="1:5" s="12" customFormat="1" x14ac:dyDescent="0.2">
      <c r="A7" s="5" t="s">
        <v>14</v>
      </c>
      <c r="B7" s="6" t="s">
        <v>15</v>
      </c>
      <c r="C7" s="7">
        <v>810000</v>
      </c>
      <c r="D7" s="7">
        <v>751584.72</v>
      </c>
      <c r="E7" s="14">
        <f t="shared" si="0"/>
        <v>0.92788237037037036</v>
      </c>
    </row>
    <row r="8" spans="1:5" s="12" customFormat="1" x14ac:dyDescent="0.2">
      <c r="A8" s="5" t="s">
        <v>20</v>
      </c>
      <c r="B8" s="6" t="s">
        <v>21</v>
      </c>
      <c r="C8" s="7">
        <v>720000</v>
      </c>
      <c r="D8" s="7">
        <v>513551.94</v>
      </c>
      <c r="E8" s="14">
        <f t="shared" si="0"/>
        <v>0.71326658333333337</v>
      </c>
    </row>
    <row r="9" spans="1:5" s="12" customFormat="1" x14ac:dyDescent="0.2">
      <c r="A9" s="5" t="s">
        <v>22</v>
      </c>
      <c r="B9" s="6" t="s">
        <v>23</v>
      </c>
      <c r="C9" s="7">
        <v>50000</v>
      </c>
      <c r="D9" s="7">
        <v>7640.28</v>
      </c>
      <c r="E9" s="14">
        <f t="shared" si="0"/>
        <v>0.15280559999999999</v>
      </c>
    </row>
    <row r="10" spans="1:5" s="12" customFormat="1" x14ac:dyDescent="0.2">
      <c r="A10" s="5" t="s">
        <v>24</v>
      </c>
      <c r="B10" s="6" t="s">
        <v>25</v>
      </c>
      <c r="C10" s="7">
        <v>20000</v>
      </c>
      <c r="D10" s="7">
        <v>5010.87</v>
      </c>
      <c r="E10" s="14">
        <f t="shared" si="0"/>
        <v>0.25054349999999997</v>
      </c>
    </row>
    <row r="11" spans="1:5" s="12" customFormat="1" x14ac:dyDescent="0.2">
      <c r="A11" s="5" t="s">
        <v>26</v>
      </c>
      <c r="B11" s="6" t="s">
        <v>27</v>
      </c>
      <c r="C11" s="7">
        <v>250000</v>
      </c>
      <c r="D11" s="7">
        <v>213868.25</v>
      </c>
      <c r="E11" s="14">
        <f t="shared" si="0"/>
        <v>0.85547300000000004</v>
      </c>
    </row>
    <row r="12" spans="1:5" s="12" customFormat="1" x14ac:dyDescent="0.2">
      <c r="A12" s="5" t="s">
        <v>28</v>
      </c>
      <c r="B12" s="6" t="s">
        <v>29</v>
      </c>
      <c r="C12" s="7">
        <v>610000</v>
      </c>
      <c r="D12" s="7">
        <v>372963.55</v>
      </c>
      <c r="E12" s="14">
        <f t="shared" si="0"/>
        <v>0.61141565573770484</v>
      </c>
    </row>
    <row r="13" spans="1:5" s="12" customFormat="1" x14ac:dyDescent="0.2">
      <c r="A13" s="5" t="s">
        <v>37</v>
      </c>
      <c r="B13" s="6" t="s">
        <v>38</v>
      </c>
      <c r="C13" s="7">
        <v>150000</v>
      </c>
      <c r="D13" s="7">
        <v>60000</v>
      </c>
      <c r="E13" s="14">
        <f t="shared" si="0"/>
        <v>0.4</v>
      </c>
    </row>
    <row r="14" spans="1:5" s="12" customFormat="1" ht="25.5" x14ac:dyDescent="0.2">
      <c r="A14" s="5" t="s">
        <v>30</v>
      </c>
      <c r="B14" s="6" t="s">
        <v>31</v>
      </c>
      <c r="C14" s="7">
        <v>30000</v>
      </c>
      <c r="D14" s="7">
        <v>22520</v>
      </c>
      <c r="E14" s="14">
        <f t="shared" si="0"/>
        <v>0.7506666666666667</v>
      </c>
    </row>
    <row r="15" spans="1:5" s="12" customFormat="1" x14ac:dyDescent="0.2">
      <c r="A15" s="5" t="s">
        <v>39</v>
      </c>
      <c r="B15" s="6" t="s">
        <v>40</v>
      </c>
      <c r="C15" s="7">
        <v>10000</v>
      </c>
      <c r="D15" s="7">
        <v>10000</v>
      </c>
      <c r="E15" s="14">
        <f t="shared" si="0"/>
        <v>1</v>
      </c>
    </row>
    <row r="16" spans="1:5" s="12" customFormat="1" x14ac:dyDescent="0.2">
      <c r="A16" s="5" t="s">
        <v>41</v>
      </c>
      <c r="B16" s="6" t="s">
        <v>42</v>
      </c>
      <c r="C16" s="7">
        <v>131000</v>
      </c>
      <c r="D16" s="7">
        <v>93644.81</v>
      </c>
      <c r="E16" s="14">
        <f t="shared" si="0"/>
        <v>0.71484587786259535</v>
      </c>
    </row>
    <row r="17" spans="1:5" s="12" customFormat="1" x14ac:dyDescent="0.2">
      <c r="A17" s="2" t="s">
        <v>43</v>
      </c>
      <c r="B17" s="3" t="s">
        <v>44</v>
      </c>
      <c r="C17" s="4">
        <f>C18+C19+C20</f>
        <v>1270129</v>
      </c>
      <c r="D17" s="4">
        <f>D18+D19+D20</f>
        <v>993929.26</v>
      </c>
      <c r="E17" s="14">
        <f t="shared" si="0"/>
        <v>0.7825419780195555</v>
      </c>
    </row>
    <row r="18" spans="1:5" s="12" customFormat="1" x14ac:dyDescent="0.2">
      <c r="A18" s="5" t="s">
        <v>14</v>
      </c>
      <c r="B18" s="6" t="s">
        <v>15</v>
      </c>
      <c r="C18" s="7">
        <v>743229</v>
      </c>
      <c r="D18" s="7">
        <v>693932</v>
      </c>
      <c r="E18" s="14">
        <f t="shared" si="0"/>
        <v>0.93367185618429849</v>
      </c>
    </row>
    <row r="19" spans="1:5" s="12" customFormat="1" x14ac:dyDescent="0.2">
      <c r="A19" s="5" t="s">
        <v>20</v>
      </c>
      <c r="B19" s="6" t="s">
        <v>21</v>
      </c>
      <c r="C19" s="7">
        <v>376900</v>
      </c>
      <c r="D19" s="7">
        <v>149997.26</v>
      </c>
      <c r="E19" s="14">
        <f t="shared" si="0"/>
        <v>0.39797628018041925</v>
      </c>
    </row>
    <row r="20" spans="1:5" s="12" customFormat="1" ht="25.5" x14ac:dyDescent="0.2">
      <c r="A20" s="5" t="s">
        <v>30</v>
      </c>
      <c r="B20" s="6" t="s">
        <v>31</v>
      </c>
      <c r="C20" s="7">
        <v>150000</v>
      </c>
      <c r="D20" s="7">
        <v>150000</v>
      </c>
      <c r="E20" s="14">
        <f t="shared" si="0"/>
        <v>1</v>
      </c>
    </row>
    <row r="21" spans="1:5" x14ac:dyDescent="0.2">
      <c r="A21" s="2" t="s">
        <v>9</v>
      </c>
      <c r="B21" s="3" t="s">
        <v>82</v>
      </c>
      <c r="C21" s="4">
        <f>C22+C23+C24+C26+C25+C27+C28+C29+C30+C31+C32</f>
        <v>42878162</v>
      </c>
      <c r="D21" s="4">
        <f>D22+D23+D24+D26+D25+D27+D28+D29+D30+D31+D32</f>
        <v>42159879.779999994</v>
      </c>
      <c r="E21" s="14">
        <f t="shared" ref="E21:E32" si="1">D21/C21</f>
        <v>0.98324829735005881</v>
      </c>
    </row>
    <row r="22" spans="1:5" x14ac:dyDescent="0.2">
      <c r="A22" s="5" t="s">
        <v>10</v>
      </c>
      <c r="B22" s="6" t="s">
        <v>11</v>
      </c>
      <c r="C22" s="7">
        <v>25944800</v>
      </c>
      <c r="D22" s="7">
        <v>25908155.02</v>
      </c>
      <c r="E22" s="14">
        <f t="shared" si="1"/>
        <v>0.99858757901390638</v>
      </c>
    </row>
    <row r="23" spans="1:5" x14ac:dyDescent="0.2">
      <c r="A23" s="5" t="s">
        <v>12</v>
      </c>
      <c r="B23" s="6" t="s">
        <v>13</v>
      </c>
      <c r="C23" s="7">
        <v>5800673</v>
      </c>
      <c r="D23" s="7">
        <v>5798447.3899999997</v>
      </c>
      <c r="E23" s="14">
        <f t="shared" si="1"/>
        <v>0.999616318658197</v>
      </c>
    </row>
    <row r="24" spans="1:5" x14ac:dyDescent="0.2">
      <c r="A24" s="5" t="s">
        <v>14</v>
      </c>
      <c r="B24" s="6" t="s">
        <v>15</v>
      </c>
      <c r="C24" s="7">
        <v>408521</v>
      </c>
      <c r="D24" s="7">
        <v>402143.77</v>
      </c>
      <c r="E24" s="14">
        <f t="shared" si="1"/>
        <v>0.98438946835046426</v>
      </c>
    </row>
    <row r="25" spans="1:5" x14ac:dyDescent="0.2">
      <c r="A25" s="5" t="s">
        <v>16</v>
      </c>
      <c r="B25" s="6" t="s">
        <v>17</v>
      </c>
      <c r="C25" s="7">
        <v>44000</v>
      </c>
      <c r="D25" s="7">
        <v>43999.9</v>
      </c>
      <c r="E25" s="14">
        <f t="shared" si="1"/>
        <v>0.99999772727272729</v>
      </c>
    </row>
    <row r="26" spans="1:5" x14ac:dyDescent="0.2">
      <c r="A26" s="5" t="s">
        <v>18</v>
      </c>
      <c r="B26" s="6" t="s">
        <v>19</v>
      </c>
      <c r="C26" s="7">
        <v>3839000</v>
      </c>
      <c r="D26" s="7">
        <v>3772620.18</v>
      </c>
      <c r="E26" s="14">
        <f t="shared" si="1"/>
        <v>0.98270908569940096</v>
      </c>
    </row>
    <row r="27" spans="1:5" x14ac:dyDescent="0.2">
      <c r="A27" s="5" t="s">
        <v>20</v>
      </c>
      <c r="B27" s="6" t="s">
        <v>21</v>
      </c>
      <c r="C27" s="7">
        <v>2273671</v>
      </c>
      <c r="D27" s="7">
        <v>2185479.0299999998</v>
      </c>
      <c r="E27" s="14">
        <f t="shared" si="1"/>
        <v>0.96121163967873968</v>
      </c>
    </row>
    <row r="28" spans="1:5" x14ac:dyDescent="0.2">
      <c r="A28" s="5" t="s">
        <v>22</v>
      </c>
      <c r="B28" s="6" t="s">
        <v>23</v>
      </c>
      <c r="C28" s="7">
        <v>22000</v>
      </c>
      <c r="D28" s="7">
        <v>13285.04</v>
      </c>
      <c r="E28" s="14">
        <f t="shared" si="1"/>
        <v>0.60386545454545459</v>
      </c>
    </row>
    <row r="29" spans="1:5" x14ac:dyDescent="0.2">
      <c r="A29" s="5" t="s">
        <v>24</v>
      </c>
      <c r="B29" s="6" t="s">
        <v>25</v>
      </c>
      <c r="C29" s="7">
        <v>312727</v>
      </c>
      <c r="D29" s="7">
        <v>283129.46999999997</v>
      </c>
      <c r="E29" s="14">
        <f t="shared" si="1"/>
        <v>0.90535665292731349</v>
      </c>
    </row>
    <row r="30" spans="1:5" x14ac:dyDescent="0.2">
      <c r="A30" s="5" t="s">
        <v>26</v>
      </c>
      <c r="B30" s="6" t="s">
        <v>27</v>
      </c>
      <c r="C30" s="7">
        <v>874960</v>
      </c>
      <c r="D30" s="7">
        <v>695961.66</v>
      </c>
      <c r="E30" s="14">
        <f t="shared" si="1"/>
        <v>0.79542111639389235</v>
      </c>
    </row>
    <row r="31" spans="1:5" x14ac:dyDescent="0.2">
      <c r="A31" s="5" t="s">
        <v>28</v>
      </c>
      <c r="B31" s="6" t="s">
        <v>29</v>
      </c>
      <c r="C31" s="7">
        <v>3345840</v>
      </c>
      <c r="D31" s="7">
        <v>3044738.32</v>
      </c>
      <c r="E31" s="14">
        <f t="shared" si="1"/>
        <v>0.91000714917629055</v>
      </c>
    </row>
    <row r="32" spans="1:5" ht="25.5" x14ac:dyDescent="0.2">
      <c r="A32" s="5" t="s">
        <v>30</v>
      </c>
      <c r="B32" s="6" t="s">
        <v>31</v>
      </c>
      <c r="C32" s="7">
        <v>11970</v>
      </c>
      <c r="D32" s="7">
        <v>11920</v>
      </c>
      <c r="E32" s="14">
        <f t="shared" si="1"/>
        <v>0.99582289055973261</v>
      </c>
    </row>
    <row r="33" spans="1:5" hidden="1" x14ac:dyDescent="0.2">
      <c r="A33" s="2" t="s">
        <v>9</v>
      </c>
      <c r="B33" s="3" t="s">
        <v>64</v>
      </c>
      <c r="C33" s="4">
        <f>C34+C35+C36+C38+C37+C39+C40+C41+C42+C43+C44</f>
        <v>2397768</v>
      </c>
      <c r="D33" s="4">
        <f>D34+D35+D36+D38+D37+D39+D40+D41+D42+D43+D44</f>
        <v>2364779.3100000005</v>
      </c>
      <c r="E33" s="14">
        <f t="shared" si="0"/>
        <v>0.98624191748325962</v>
      </c>
    </row>
    <row r="34" spans="1:5" hidden="1" x14ac:dyDescent="0.2">
      <c r="A34" s="5" t="s">
        <v>10</v>
      </c>
      <c r="B34" s="6" t="s">
        <v>11</v>
      </c>
      <c r="C34" s="7">
        <v>1472140</v>
      </c>
      <c r="D34" s="7">
        <v>1463604.18</v>
      </c>
      <c r="E34" s="14">
        <f t="shared" si="0"/>
        <v>0.99420176070210708</v>
      </c>
    </row>
    <row r="35" spans="1:5" hidden="1" x14ac:dyDescent="0.2">
      <c r="A35" s="5" t="s">
        <v>12</v>
      </c>
      <c r="B35" s="6" t="s">
        <v>13</v>
      </c>
      <c r="C35" s="7">
        <v>324560</v>
      </c>
      <c r="D35" s="7">
        <v>323268.84000000003</v>
      </c>
      <c r="E35" s="14">
        <f t="shared" si="0"/>
        <v>0.99602181414838553</v>
      </c>
    </row>
    <row r="36" spans="1:5" hidden="1" x14ac:dyDescent="0.2">
      <c r="A36" s="5" t="s">
        <v>14</v>
      </c>
      <c r="B36" s="6" t="s">
        <v>15</v>
      </c>
      <c r="C36" s="7">
        <v>35000</v>
      </c>
      <c r="D36" s="7">
        <v>34959.1</v>
      </c>
      <c r="E36" s="14">
        <f t="shared" si="0"/>
        <v>0.99883142857142848</v>
      </c>
    </row>
    <row r="37" spans="1:5" hidden="1" x14ac:dyDescent="0.2">
      <c r="A37" s="5" t="s">
        <v>16</v>
      </c>
      <c r="B37" s="6" t="s">
        <v>17</v>
      </c>
      <c r="C37" s="7">
        <v>5000</v>
      </c>
      <c r="D37" s="7">
        <v>5000</v>
      </c>
      <c r="E37" s="14">
        <f t="shared" si="0"/>
        <v>1</v>
      </c>
    </row>
    <row r="38" spans="1:5" hidden="1" x14ac:dyDescent="0.2">
      <c r="A38" s="5" t="s">
        <v>18</v>
      </c>
      <c r="B38" s="6" t="s">
        <v>19</v>
      </c>
      <c r="C38" s="7">
        <v>219000</v>
      </c>
      <c r="D38" s="7">
        <v>213441.45</v>
      </c>
      <c r="E38" s="14">
        <f t="shared" si="0"/>
        <v>0.97461849315068494</v>
      </c>
    </row>
    <row r="39" spans="1:5" hidden="1" x14ac:dyDescent="0.2">
      <c r="A39" s="5" t="s">
        <v>20</v>
      </c>
      <c r="B39" s="6" t="s">
        <v>21</v>
      </c>
      <c r="C39" s="7">
        <v>94878</v>
      </c>
      <c r="D39" s="7">
        <v>81524.399999999994</v>
      </c>
      <c r="E39" s="14">
        <f t="shared" si="0"/>
        <v>0.85925504331878833</v>
      </c>
    </row>
    <row r="40" spans="1:5" hidden="1" x14ac:dyDescent="0.2">
      <c r="A40" s="5" t="s">
        <v>22</v>
      </c>
      <c r="B40" s="6" t="s">
        <v>23</v>
      </c>
      <c r="C40" s="7">
        <v>3000</v>
      </c>
      <c r="D40" s="7">
        <v>960</v>
      </c>
      <c r="E40" s="14">
        <f t="shared" si="0"/>
        <v>0.32</v>
      </c>
    </row>
    <row r="41" spans="1:5" hidden="1" x14ac:dyDescent="0.2">
      <c r="A41" s="5" t="s">
        <v>24</v>
      </c>
      <c r="B41" s="6" t="s">
        <v>25</v>
      </c>
      <c r="C41" s="7">
        <v>6600</v>
      </c>
      <c r="D41" s="7">
        <v>5966.49</v>
      </c>
      <c r="E41" s="14">
        <f t="shared" si="0"/>
        <v>0.9040136363636363</v>
      </c>
    </row>
    <row r="42" spans="1:5" hidden="1" x14ac:dyDescent="0.2">
      <c r="A42" s="5" t="s">
        <v>26</v>
      </c>
      <c r="B42" s="6" t="s">
        <v>27</v>
      </c>
      <c r="C42" s="7">
        <v>25860</v>
      </c>
      <c r="D42" s="7">
        <v>25856.959999999999</v>
      </c>
      <c r="E42" s="14">
        <f t="shared" si="0"/>
        <v>0.99988244392884762</v>
      </c>
    </row>
    <row r="43" spans="1:5" hidden="1" x14ac:dyDescent="0.2">
      <c r="A43" s="5" t="s">
        <v>28</v>
      </c>
      <c r="B43" s="6" t="s">
        <v>29</v>
      </c>
      <c r="C43" s="7">
        <v>210240</v>
      </c>
      <c r="D43" s="7">
        <v>208707.89</v>
      </c>
      <c r="E43" s="14">
        <f t="shared" si="0"/>
        <v>0.99271256659056328</v>
      </c>
    </row>
    <row r="44" spans="1:5" ht="25.5" hidden="1" x14ac:dyDescent="0.2">
      <c r="A44" s="5" t="s">
        <v>30</v>
      </c>
      <c r="B44" s="6" t="s">
        <v>31</v>
      </c>
      <c r="C44" s="7">
        <v>1490</v>
      </c>
      <c r="D44" s="7">
        <v>1490</v>
      </c>
      <c r="E44" s="14">
        <f t="shared" si="0"/>
        <v>1</v>
      </c>
    </row>
    <row r="45" spans="1:5" hidden="1" x14ac:dyDescent="0.2">
      <c r="A45" s="2" t="s">
        <v>9</v>
      </c>
      <c r="B45" s="3" t="s">
        <v>65</v>
      </c>
      <c r="C45" s="4">
        <f>C46+C47+C48+C49+C51+C52+C53+C54+C55+C50</f>
        <v>9034755</v>
      </c>
      <c r="D45" s="4">
        <f>D46+D47+D48+D49+D51+D52+D53+D54+D55+D50</f>
        <v>8728682.9199999999</v>
      </c>
      <c r="E45" s="14">
        <f t="shared" si="0"/>
        <v>0.96612281351292872</v>
      </c>
    </row>
    <row r="46" spans="1:5" hidden="1" x14ac:dyDescent="0.2">
      <c r="A46" s="5" t="s">
        <v>10</v>
      </c>
      <c r="B46" s="6" t="s">
        <v>11</v>
      </c>
      <c r="C46" s="7">
        <v>5538400</v>
      </c>
      <c r="D46" s="7">
        <v>5536825.7199999997</v>
      </c>
      <c r="E46" s="14">
        <f t="shared" si="0"/>
        <v>0.99971575184168704</v>
      </c>
    </row>
    <row r="47" spans="1:5" hidden="1" x14ac:dyDescent="0.2">
      <c r="A47" s="5" t="s">
        <v>12</v>
      </c>
      <c r="B47" s="6" t="s">
        <v>13</v>
      </c>
      <c r="C47" s="7">
        <v>1254820</v>
      </c>
      <c r="D47" s="7">
        <v>1254105.18</v>
      </c>
      <c r="E47" s="14">
        <f t="shared" si="0"/>
        <v>0.99943034060662084</v>
      </c>
    </row>
    <row r="48" spans="1:5" hidden="1" x14ac:dyDescent="0.2">
      <c r="A48" s="5" t="s">
        <v>14</v>
      </c>
      <c r="B48" s="6" t="s">
        <v>15</v>
      </c>
      <c r="C48" s="7">
        <v>55500</v>
      </c>
      <c r="D48" s="7">
        <v>54677.78</v>
      </c>
      <c r="E48" s="14">
        <f t="shared" si="0"/>
        <v>0.98518522522522523</v>
      </c>
    </row>
    <row r="49" spans="1:5" hidden="1" x14ac:dyDescent="0.2">
      <c r="A49" s="5" t="s">
        <v>16</v>
      </c>
      <c r="B49" s="6" t="s">
        <v>17</v>
      </c>
      <c r="C49" s="7">
        <v>10000</v>
      </c>
      <c r="D49" s="7">
        <v>10000</v>
      </c>
      <c r="E49" s="14">
        <f t="shared" si="0"/>
        <v>1</v>
      </c>
    </row>
    <row r="50" spans="1:5" hidden="1" x14ac:dyDescent="0.2">
      <c r="A50" s="5" t="s">
        <v>18</v>
      </c>
      <c r="B50" s="6" t="s">
        <v>19</v>
      </c>
      <c r="C50" s="7">
        <v>820000</v>
      </c>
      <c r="D50" s="7">
        <v>815441.28</v>
      </c>
      <c r="E50" s="14">
        <f t="shared" si="0"/>
        <v>0.99444058536585367</v>
      </c>
    </row>
    <row r="51" spans="1:5" hidden="1" x14ac:dyDescent="0.2">
      <c r="A51" s="5" t="s">
        <v>20</v>
      </c>
      <c r="B51" s="6" t="s">
        <v>21</v>
      </c>
      <c r="C51" s="7">
        <v>292835</v>
      </c>
      <c r="D51" s="7">
        <v>290174.27</v>
      </c>
      <c r="E51" s="14">
        <f t="shared" si="0"/>
        <v>0.99091389348950776</v>
      </c>
    </row>
    <row r="52" spans="1:5" hidden="1" x14ac:dyDescent="0.2">
      <c r="A52" s="5" t="s">
        <v>22</v>
      </c>
      <c r="B52" s="6" t="s">
        <v>23</v>
      </c>
      <c r="C52" s="7">
        <v>5000</v>
      </c>
      <c r="D52" s="7">
        <v>768.04</v>
      </c>
      <c r="E52" s="14">
        <f t="shared" si="0"/>
        <v>0.15360799999999999</v>
      </c>
    </row>
    <row r="53" spans="1:5" hidden="1" x14ac:dyDescent="0.2">
      <c r="A53" s="5" t="s">
        <v>24</v>
      </c>
      <c r="B53" s="6" t="s">
        <v>25</v>
      </c>
      <c r="C53" s="7">
        <v>80000</v>
      </c>
      <c r="D53" s="7">
        <v>64693</v>
      </c>
      <c r="E53" s="14">
        <f t="shared" si="0"/>
        <v>0.80866249999999995</v>
      </c>
    </row>
    <row r="54" spans="1:5" hidden="1" x14ac:dyDescent="0.2">
      <c r="A54" s="5" t="s">
        <v>26</v>
      </c>
      <c r="B54" s="6" t="s">
        <v>27</v>
      </c>
      <c r="C54" s="7">
        <v>240200</v>
      </c>
      <c r="D54" s="7">
        <v>168896.24</v>
      </c>
      <c r="E54" s="14">
        <f t="shared" si="0"/>
        <v>0.70314837635303906</v>
      </c>
    </row>
    <row r="55" spans="1:5" hidden="1" x14ac:dyDescent="0.2">
      <c r="A55" s="5" t="s">
        <v>28</v>
      </c>
      <c r="B55" s="6" t="s">
        <v>29</v>
      </c>
      <c r="C55" s="7">
        <v>738000</v>
      </c>
      <c r="D55" s="7">
        <v>533101.41</v>
      </c>
      <c r="E55" s="14">
        <f t="shared" si="0"/>
        <v>0.72235963414634152</v>
      </c>
    </row>
    <row r="56" spans="1:5" hidden="1" x14ac:dyDescent="0.2">
      <c r="A56" s="2" t="s">
        <v>9</v>
      </c>
      <c r="B56" s="3" t="s">
        <v>66</v>
      </c>
      <c r="C56" s="4">
        <f>C57+C58+C59+C60+C61+C62+C63+C64+C65+C66+C67</f>
        <v>6174599</v>
      </c>
      <c r="D56" s="4">
        <f>D57+D58+D59+D60+D61+D62+D63+D64+D65+D66+D67</f>
        <v>6115437.54</v>
      </c>
      <c r="E56" s="14">
        <f t="shared" si="0"/>
        <v>0.99041857455034732</v>
      </c>
    </row>
    <row r="57" spans="1:5" hidden="1" x14ac:dyDescent="0.2">
      <c r="A57" s="5" t="s">
        <v>10</v>
      </c>
      <c r="B57" s="6" t="s">
        <v>11</v>
      </c>
      <c r="C57" s="7">
        <v>3965100</v>
      </c>
      <c r="D57" s="7">
        <v>3964617.98</v>
      </c>
      <c r="E57" s="14">
        <f t="shared" si="0"/>
        <v>0.9998784343396131</v>
      </c>
    </row>
    <row r="58" spans="1:5" hidden="1" x14ac:dyDescent="0.2">
      <c r="A58" s="5" t="s">
        <v>12</v>
      </c>
      <c r="B58" s="6" t="s">
        <v>13</v>
      </c>
      <c r="C58" s="7">
        <v>906470</v>
      </c>
      <c r="D58" s="7">
        <v>906306.37</v>
      </c>
      <c r="E58" s="14">
        <f t="shared" si="0"/>
        <v>0.99981948657980957</v>
      </c>
    </row>
    <row r="59" spans="1:5" hidden="1" x14ac:dyDescent="0.2">
      <c r="A59" s="5" t="s">
        <v>14</v>
      </c>
      <c r="B59" s="6" t="s">
        <v>15</v>
      </c>
      <c r="C59" s="7">
        <v>49900</v>
      </c>
      <c r="D59" s="7">
        <v>49714.45</v>
      </c>
      <c r="E59" s="14">
        <f t="shared" si="0"/>
        <v>0.99628156312625249</v>
      </c>
    </row>
    <row r="60" spans="1:5" hidden="1" x14ac:dyDescent="0.2">
      <c r="A60" s="5" t="s">
        <v>16</v>
      </c>
      <c r="B60" s="6" t="s">
        <v>17</v>
      </c>
      <c r="C60" s="7">
        <v>7000</v>
      </c>
      <c r="D60" s="7">
        <v>7000</v>
      </c>
      <c r="E60" s="14">
        <f t="shared" si="0"/>
        <v>1</v>
      </c>
    </row>
    <row r="61" spans="1:5" hidden="1" x14ac:dyDescent="0.2">
      <c r="A61" s="5" t="s">
        <v>18</v>
      </c>
      <c r="B61" s="6" t="s">
        <v>19</v>
      </c>
      <c r="C61" s="7">
        <v>725000</v>
      </c>
      <c r="D61" s="7">
        <v>724425.96</v>
      </c>
      <c r="E61" s="14">
        <f t="shared" si="0"/>
        <v>0.99920822068965509</v>
      </c>
    </row>
    <row r="62" spans="1:5" hidden="1" x14ac:dyDescent="0.2">
      <c r="A62" s="5" t="s">
        <v>20</v>
      </c>
      <c r="B62" s="6" t="s">
        <v>21</v>
      </c>
      <c r="C62" s="7">
        <v>211129</v>
      </c>
      <c r="D62" s="7">
        <v>204599.99</v>
      </c>
      <c r="E62" s="14">
        <f t="shared" si="0"/>
        <v>0.96907573095121935</v>
      </c>
    </row>
    <row r="63" spans="1:5" hidden="1" x14ac:dyDescent="0.2">
      <c r="A63" s="5" t="s">
        <v>22</v>
      </c>
      <c r="B63" s="6" t="s">
        <v>23</v>
      </c>
      <c r="C63" s="7">
        <v>2000</v>
      </c>
      <c r="D63" s="7">
        <v>1248</v>
      </c>
      <c r="E63" s="14">
        <f t="shared" si="0"/>
        <v>0.624</v>
      </c>
    </row>
    <row r="64" spans="1:5" hidden="1" x14ac:dyDescent="0.2">
      <c r="A64" s="5" t="s">
        <v>24</v>
      </c>
      <c r="B64" s="6" t="s">
        <v>25</v>
      </c>
      <c r="C64" s="7">
        <v>42000</v>
      </c>
      <c r="D64" s="7">
        <v>41958.81</v>
      </c>
      <c r="E64" s="14">
        <f t="shared" si="0"/>
        <v>0.99901928571428567</v>
      </c>
    </row>
    <row r="65" spans="1:5" hidden="1" x14ac:dyDescent="0.2">
      <c r="A65" s="5" t="s">
        <v>26</v>
      </c>
      <c r="B65" s="6" t="s">
        <v>27</v>
      </c>
      <c r="C65" s="7">
        <v>65000</v>
      </c>
      <c r="D65" s="7">
        <v>34086.620000000003</v>
      </c>
      <c r="E65" s="14">
        <f t="shared" si="0"/>
        <v>0.52440953846153848</v>
      </c>
    </row>
    <row r="66" spans="1:5" hidden="1" x14ac:dyDescent="0.2">
      <c r="A66" s="5" t="s">
        <v>28</v>
      </c>
      <c r="B66" s="6" t="s">
        <v>29</v>
      </c>
      <c r="C66" s="7">
        <v>199900</v>
      </c>
      <c r="D66" s="7">
        <v>180379.36</v>
      </c>
      <c r="E66" s="14">
        <f t="shared" si="0"/>
        <v>0.9023479739869934</v>
      </c>
    </row>
    <row r="67" spans="1:5" ht="25.5" hidden="1" x14ac:dyDescent="0.2">
      <c r="A67" s="5" t="s">
        <v>30</v>
      </c>
      <c r="B67" s="6" t="s">
        <v>31</v>
      </c>
      <c r="C67" s="7">
        <v>1100</v>
      </c>
      <c r="D67" s="7">
        <v>1100</v>
      </c>
      <c r="E67" s="14">
        <f t="shared" si="0"/>
        <v>1</v>
      </c>
    </row>
    <row r="68" spans="1:5" hidden="1" x14ac:dyDescent="0.2">
      <c r="A68" s="2" t="s">
        <v>9</v>
      </c>
      <c r="B68" s="3" t="s">
        <v>67</v>
      </c>
      <c r="C68" s="4">
        <f>C69+C70+C71+C72+C73+C74+C75+C76+C77+C78+C79</f>
        <v>4916185</v>
      </c>
      <c r="D68" s="4">
        <f>D69+D70+D71+D72+D73+D74+D75+D76+D77+D78+D79</f>
        <v>4895410.9799999986</v>
      </c>
      <c r="E68" s="14">
        <f t="shared" si="0"/>
        <v>0.99577436162390121</v>
      </c>
    </row>
    <row r="69" spans="1:5" hidden="1" x14ac:dyDescent="0.2">
      <c r="A69" s="5" t="s">
        <v>10</v>
      </c>
      <c r="B69" s="6" t="s">
        <v>11</v>
      </c>
      <c r="C69" s="7">
        <v>2556100</v>
      </c>
      <c r="D69" s="7">
        <v>2554089.0499999998</v>
      </c>
      <c r="E69" s="14">
        <f t="shared" si="0"/>
        <v>0.9992132741285551</v>
      </c>
    </row>
    <row r="70" spans="1:5" hidden="1" x14ac:dyDescent="0.2">
      <c r="A70" s="5" t="s">
        <v>12</v>
      </c>
      <c r="B70" s="6" t="s">
        <v>13</v>
      </c>
      <c r="C70" s="7">
        <v>583223</v>
      </c>
      <c r="D70" s="7">
        <v>583220</v>
      </c>
      <c r="E70" s="14">
        <f t="shared" si="0"/>
        <v>0.99999485616993844</v>
      </c>
    </row>
    <row r="71" spans="1:5" hidden="1" x14ac:dyDescent="0.2">
      <c r="A71" s="5" t="s">
        <v>14</v>
      </c>
      <c r="B71" s="6" t="s">
        <v>15</v>
      </c>
      <c r="C71" s="7">
        <v>35000</v>
      </c>
      <c r="D71" s="7">
        <v>35000</v>
      </c>
      <c r="E71" s="14">
        <f t="shared" si="0"/>
        <v>1</v>
      </c>
    </row>
    <row r="72" spans="1:5" hidden="1" x14ac:dyDescent="0.2">
      <c r="A72" s="5" t="s">
        <v>16</v>
      </c>
      <c r="B72" s="6" t="s">
        <v>17</v>
      </c>
      <c r="C72" s="7">
        <v>5000</v>
      </c>
      <c r="D72" s="7">
        <v>5000</v>
      </c>
      <c r="E72" s="14">
        <f t="shared" si="0"/>
        <v>1</v>
      </c>
    </row>
    <row r="73" spans="1:5" hidden="1" x14ac:dyDescent="0.2">
      <c r="A73" s="5" t="s">
        <v>18</v>
      </c>
      <c r="B73" s="6" t="s">
        <v>19</v>
      </c>
      <c r="C73" s="7">
        <v>405000</v>
      </c>
      <c r="D73" s="7">
        <v>396282.51</v>
      </c>
      <c r="E73" s="14">
        <f t="shared" si="0"/>
        <v>0.97847533333333336</v>
      </c>
    </row>
    <row r="74" spans="1:5" hidden="1" x14ac:dyDescent="0.2">
      <c r="A74" s="5" t="s">
        <v>20</v>
      </c>
      <c r="B74" s="6" t="s">
        <v>21</v>
      </c>
      <c r="C74" s="7">
        <v>832535</v>
      </c>
      <c r="D74" s="7">
        <v>825669.81</v>
      </c>
      <c r="E74" s="14">
        <f t="shared" si="0"/>
        <v>0.99175387220957689</v>
      </c>
    </row>
    <row r="75" spans="1:5" hidden="1" x14ac:dyDescent="0.2">
      <c r="A75" s="5" t="s">
        <v>22</v>
      </c>
      <c r="B75" s="6" t="s">
        <v>23</v>
      </c>
      <c r="C75" s="7">
        <v>6000</v>
      </c>
      <c r="D75" s="7">
        <v>5449.01</v>
      </c>
      <c r="E75" s="14">
        <f t="shared" si="0"/>
        <v>0.90816833333333336</v>
      </c>
    </row>
    <row r="76" spans="1:5" hidden="1" x14ac:dyDescent="0.2">
      <c r="A76" s="5" t="s">
        <v>24</v>
      </c>
      <c r="B76" s="6" t="s">
        <v>25</v>
      </c>
      <c r="C76" s="7">
        <v>21327</v>
      </c>
      <c r="D76" s="7">
        <v>21326.26</v>
      </c>
      <c r="E76" s="14">
        <f t="shared" si="0"/>
        <v>0.9999653021990903</v>
      </c>
    </row>
    <row r="77" spans="1:5" hidden="1" x14ac:dyDescent="0.2">
      <c r="A77" s="5" t="s">
        <v>26</v>
      </c>
      <c r="B77" s="6" t="s">
        <v>27</v>
      </c>
      <c r="C77" s="7">
        <v>60000</v>
      </c>
      <c r="D77" s="7">
        <v>57377.34</v>
      </c>
      <c r="E77" s="14">
        <f t="shared" si="0"/>
        <v>0.95628899999999994</v>
      </c>
    </row>
    <row r="78" spans="1:5" hidden="1" x14ac:dyDescent="0.2">
      <c r="A78" s="5" t="s">
        <v>28</v>
      </c>
      <c r="B78" s="6" t="s">
        <v>29</v>
      </c>
      <c r="C78" s="7">
        <v>407700</v>
      </c>
      <c r="D78" s="7">
        <v>407697</v>
      </c>
      <c r="E78" s="14">
        <f t="shared" si="0"/>
        <v>0.99999264164827084</v>
      </c>
    </row>
    <row r="79" spans="1:5" ht="25.5" hidden="1" x14ac:dyDescent="0.2">
      <c r="A79" s="5" t="s">
        <v>30</v>
      </c>
      <c r="B79" s="6" t="s">
        <v>31</v>
      </c>
      <c r="C79" s="7">
        <v>4300</v>
      </c>
      <c r="D79" s="7">
        <v>4300</v>
      </c>
      <c r="E79" s="14">
        <f t="shared" si="0"/>
        <v>1</v>
      </c>
    </row>
    <row r="80" spans="1:5" hidden="1" x14ac:dyDescent="0.2">
      <c r="A80" s="2" t="s">
        <v>9</v>
      </c>
      <c r="B80" s="3" t="s">
        <v>68</v>
      </c>
      <c r="C80" s="4">
        <f>C81+C82+C83+C84+C85+C86+C87+C88+C89+C90</f>
        <v>7168842</v>
      </c>
      <c r="D80" s="4">
        <f>D81+D82+D83+D84+D85+D86+D87+D88+D89+D90</f>
        <v>7055207.4400000004</v>
      </c>
      <c r="E80" s="14">
        <f t="shared" si="0"/>
        <v>0.98414882626789657</v>
      </c>
    </row>
    <row r="81" spans="1:5" hidden="1" x14ac:dyDescent="0.2">
      <c r="A81" s="5" t="s">
        <v>10</v>
      </c>
      <c r="B81" s="6" t="s">
        <v>11</v>
      </c>
      <c r="C81" s="7">
        <v>4544260</v>
      </c>
      <c r="D81" s="7">
        <v>4544260</v>
      </c>
      <c r="E81" s="14">
        <f t="shared" ref="E81:E144" si="2">D81/C81</f>
        <v>1</v>
      </c>
    </row>
    <row r="82" spans="1:5" hidden="1" x14ac:dyDescent="0.2">
      <c r="A82" s="5" t="s">
        <v>12</v>
      </c>
      <c r="B82" s="6" t="s">
        <v>13</v>
      </c>
      <c r="C82" s="7">
        <v>996490</v>
      </c>
      <c r="D82" s="7">
        <v>996490</v>
      </c>
      <c r="E82" s="14">
        <f t="shared" si="2"/>
        <v>1</v>
      </c>
    </row>
    <row r="83" spans="1:5" hidden="1" x14ac:dyDescent="0.2">
      <c r="A83" s="5" t="s">
        <v>14</v>
      </c>
      <c r="B83" s="6" t="s">
        <v>15</v>
      </c>
      <c r="C83" s="7">
        <v>61920</v>
      </c>
      <c r="D83" s="7">
        <v>60835</v>
      </c>
      <c r="E83" s="14">
        <f t="shared" si="2"/>
        <v>0.98247739018087854</v>
      </c>
    </row>
    <row r="84" spans="1:5" hidden="1" x14ac:dyDescent="0.2">
      <c r="A84" s="5" t="s">
        <v>16</v>
      </c>
      <c r="B84" s="6" t="s">
        <v>17</v>
      </c>
      <c r="C84" s="7">
        <v>5000</v>
      </c>
      <c r="D84" s="7">
        <v>4999.8999999999996</v>
      </c>
      <c r="E84" s="14">
        <f t="shared" si="2"/>
        <v>0.99997999999999998</v>
      </c>
    </row>
    <row r="85" spans="1:5" hidden="1" x14ac:dyDescent="0.2">
      <c r="A85" s="5" t="s">
        <v>18</v>
      </c>
      <c r="B85" s="6" t="s">
        <v>19</v>
      </c>
      <c r="C85" s="7">
        <v>540000</v>
      </c>
      <c r="D85" s="7">
        <v>500750.07</v>
      </c>
      <c r="E85" s="14">
        <f t="shared" si="2"/>
        <v>0.92731494444444451</v>
      </c>
    </row>
    <row r="86" spans="1:5" hidden="1" x14ac:dyDescent="0.2">
      <c r="A86" s="5" t="s">
        <v>20</v>
      </c>
      <c r="B86" s="6" t="s">
        <v>21</v>
      </c>
      <c r="C86" s="7">
        <v>237292</v>
      </c>
      <c r="D86" s="7">
        <v>205823.06</v>
      </c>
      <c r="E86" s="14">
        <f t="shared" si="2"/>
        <v>0.86738305547595362</v>
      </c>
    </row>
    <row r="87" spans="1:5" hidden="1" x14ac:dyDescent="0.2">
      <c r="A87" s="5" t="s">
        <v>24</v>
      </c>
      <c r="B87" s="6" t="s">
        <v>25</v>
      </c>
      <c r="C87" s="7">
        <v>74800</v>
      </c>
      <c r="D87" s="7">
        <v>63682.39</v>
      </c>
      <c r="E87" s="14">
        <f t="shared" si="2"/>
        <v>0.85136885026737963</v>
      </c>
    </row>
    <row r="88" spans="1:5" hidden="1" x14ac:dyDescent="0.2">
      <c r="A88" s="5" t="s">
        <v>26</v>
      </c>
      <c r="B88" s="6" t="s">
        <v>27</v>
      </c>
      <c r="C88" s="7">
        <v>124000</v>
      </c>
      <c r="D88" s="7">
        <v>115426.19</v>
      </c>
      <c r="E88" s="14">
        <f t="shared" si="2"/>
        <v>0.93085637096774199</v>
      </c>
    </row>
    <row r="89" spans="1:5" hidden="1" x14ac:dyDescent="0.2">
      <c r="A89" s="5" t="s">
        <v>28</v>
      </c>
      <c r="B89" s="6" t="s">
        <v>29</v>
      </c>
      <c r="C89" s="7">
        <v>580000</v>
      </c>
      <c r="D89" s="7">
        <v>557910.82999999996</v>
      </c>
      <c r="E89" s="14">
        <f t="shared" si="2"/>
        <v>0.96191522413793096</v>
      </c>
    </row>
    <row r="90" spans="1:5" ht="25.5" hidden="1" x14ac:dyDescent="0.2">
      <c r="A90" s="5" t="s">
        <v>30</v>
      </c>
      <c r="B90" s="6" t="s">
        <v>31</v>
      </c>
      <c r="C90" s="7">
        <v>5080</v>
      </c>
      <c r="D90" s="7">
        <v>5030</v>
      </c>
      <c r="E90" s="14">
        <f t="shared" si="2"/>
        <v>0.99015748031496065</v>
      </c>
    </row>
    <row r="91" spans="1:5" hidden="1" x14ac:dyDescent="0.2">
      <c r="A91" s="2" t="s">
        <v>9</v>
      </c>
      <c r="B91" s="3" t="s">
        <v>69</v>
      </c>
      <c r="C91" s="4">
        <f>C92+C93+C94+C95+C96+C97+C98+C99+C100+C101</f>
        <v>8071872</v>
      </c>
      <c r="D91" s="4">
        <f>D92+D93+D94+D95+D96+D97+D98+D99+D100+D101</f>
        <v>8017673.5200000014</v>
      </c>
      <c r="E91" s="14">
        <f t="shared" si="2"/>
        <v>0.99328551295164258</v>
      </c>
    </row>
    <row r="92" spans="1:5" hidden="1" x14ac:dyDescent="0.2">
      <c r="A92" s="5" t="s">
        <v>10</v>
      </c>
      <c r="B92" s="6" t="s">
        <v>11</v>
      </c>
      <c r="C92" s="7">
        <v>4926000</v>
      </c>
      <c r="D92" s="7">
        <v>4926000</v>
      </c>
      <c r="E92" s="14">
        <f t="shared" si="2"/>
        <v>1</v>
      </c>
    </row>
    <row r="93" spans="1:5" hidden="1" x14ac:dyDescent="0.2">
      <c r="A93" s="5" t="s">
        <v>12</v>
      </c>
      <c r="B93" s="6" t="s">
        <v>13</v>
      </c>
      <c r="C93" s="7">
        <v>1083780</v>
      </c>
      <c r="D93" s="7">
        <v>1083780</v>
      </c>
      <c r="E93" s="14">
        <f t="shared" si="2"/>
        <v>1</v>
      </c>
    </row>
    <row r="94" spans="1:5" hidden="1" x14ac:dyDescent="0.2">
      <c r="A94" s="5" t="s">
        <v>14</v>
      </c>
      <c r="B94" s="6" t="s">
        <v>15</v>
      </c>
      <c r="C94" s="7">
        <v>89201</v>
      </c>
      <c r="D94" s="7">
        <v>88879.44</v>
      </c>
      <c r="E94" s="14">
        <f t="shared" si="2"/>
        <v>0.99639510767816508</v>
      </c>
    </row>
    <row r="95" spans="1:5" hidden="1" x14ac:dyDescent="0.2">
      <c r="A95" s="5" t="s">
        <v>16</v>
      </c>
      <c r="B95" s="6" t="s">
        <v>17</v>
      </c>
      <c r="C95" s="7">
        <v>5000</v>
      </c>
      <c r="D95" s="7">
        <v>5000</v>
      </c>
      <c r="E95" s="14">
        <f t="shared" si="2"/>
        <v>1</v>
      </c>
    </row>
    <row r="96" spans="1:5" hidden="1" x14ac:dyDescent="0.2">
      <c r="A96" s="5" t="s">
        <v>18</v>
      </c>
      <c r="B96" s="6" t="s">
        <v>19</v>
      </c>
      <c r="C96" s="7">
        <v>680000</v>
      </c>
      <c r="D96" s="7">
        <v>678101.15</v>
      </c>
      <c r="E96" s="14">
        <f t="shared" si="2"/>
        <v>0.99720757352941181</v>
      </c>
    </row>
    <row r="97" spans="1:5" hidden="1" x14ac:dyDescent="0.2">
      <c r="A97" s="5" t="s">
        <v>20</v>
      </c>
      <c r="B97" s="6" t="s">
        <v>21</v>
      </c>
      <c r="C97" s="7">
        <v>227991</v>
      </c>
      <c r="D97" s="7">
        <v>227570.99</v>
      </c>
      <c r="E97" s="14">
        <f t="shared" si="2"/>
        <v>0.99815777815790974</v>
      </c>
    </row>
    <row r="98" spans="1:5" hidden="1" x14ac:dyDescent="0.2">
      <c r="A98" s="5" t="s">
        <v>22</v>
      </c>
      <c r="B98" s="6" t="s">
        <v>23</v>
      </c>
      <c r="C98" s="7">
        <v>5000</v>
      </c>
      <c r="D98" s="7">
        <v>4859.99</v>
      </c>
      <c r="E98" s="14">
        <f t="shared" si="2"/>
        <v>0.97199799999999992</v>
      </c>
    </row>
    <row r="99" spans="1:5" hidden="1" x14ac:dyDescent="0.2">
      <c r="A99" s="5" t="s">
        <v>24</v>
      </c>
      <c r="B99" s="6" t="s">
        <v>25</v>
      </c>
      <c r="C99" s="7">
        <v>70000</v>
      </c>
      <c r="D99" s="7">
        <v>68634.41</v>
      </c>
      <c r="E99" s="14">
        <f t="shared" si="2"/>
        <v>0.98049157142857146</v>
      </c>
    </row>
    <row r="100" spans="1:5" hidden="1" x14ac:dyDescent="0.2">
      <c r="A100" s="5" t="s">
        <v>26</v>
      </c>
      <c r="B100" s="6" t="s">
        <v>27</v>
      </c>
      <c r="C100" s="7">
        <v>199900</v>
      </c>
      <c r="D100" s="7">
        <v>152985.17000000001</v>
      </c>
      <c r="E100" s="14">
        <f t="shared" si="2"/>
        <v>0.76530850425212615</v>
      </c>
    </row>
    <row r="101" spans="1:5" hidden="1" x14ac:dyDescent="0.2">
      <c r="A101" s="5" t="s">
        <v>28</v>
      </c>
      <c r="B101" s="6" t="s">
        <v>29</v>
      </c>
      <c r="C101" s="7">
        <v>785000</v>
      </c>
      <c r="D101" s="7">
        <v>781862.37</v>
      </c>
      <c r="E101" s="14">
        <f t="shared" si="2"/>
        <v>0.99600301910828026</v>
      </c>
    </row>
    <row r="102" spans="1:5" hidden="1" x14ac:dyDescent="0.2">
      <c r="A102" s="2" t="s">
        <v>9</v>
      </c>
      <c r="B102" s="3" t="s">
        <v>71</v>
      </c>
      <c r="C102" s="4">
        <f>C103+C104+C105+C106+C107+C108+C109+C110+C111+C112</f>
        <v>5114141</v>
      </c>
      <c r="D102" s="4">
        <f>D103+D104+D105+D106+D107+D108+D109+D110+D111+D112</f>
        <v>4982688.0699999994</v>
      </c>
      <c r="E102" s="14">
        <f t="shared" si="2"/>
        <v>0.97429618581106769</v>
      </c>
    </row>
    <row r="103" spans="1:5" hidden="1" x14ac:dyDescent="0.2">
      <c r="A103" s="5" t="s">
        <v>10</v>
      </c>
      <c r="B103" s="6" t="s">
        <v>11</v>
      </c>
      <c r="C103" s="7">
        <v>2942800</v>
      </c>
      <c r="D103" s="7">
        <v>2918758.09</v>
      </c>
      <c r="E103" s="14">
        <f t="shared" si="2"/>
        <v>0.99183026029631638</v>
      </c>
    </row>
    <row r="104" spans="1:5" hidden="1" x14ac:dyDescent="0.2">
      <c r="A104" s="5" t="s">
        <v>12</v>
      </c>
      <c r="B104" s="6" t="s">
        <v>13</v>
      </c>
      <c r="C104" s="7">
        <v>651330</v>
      </c>
      <c r="D104" s="7">
        <v>651277</v>
      </c>
      <c r="E104" s="14">
        <f t="shared" si="2"/>
        <v>0.99991862803801457</v>
      </c>
    </row>
    <row r="105" spans="1:5" hidden="1" x14ac:dyDescent="0.2">
      <c r="A105" s="5" t="s">
        <v>14</v>
      </c>
      <c r="B105" s="6" t="s">
        <v>15</v>
      </c>
      <c r="C105" s="7">
        <v>82000</v>
      </c>
      <c r="D105" s="7">
        <v>78078</v>
      </c>
      <c r="E105" s="14">
        <f t="shared" si="2"/>
        <v>0.95217073170731703</v>
      </c>
    </row>
    <row r="106" spans="1:5" hidden="1" x14ac:dyDescent="0.2">
      <c r="A106" s="5" t="s">
        <v>16</v>
      </c>
      <c r="B106" s="6" t="s">
        <v>17</v>
      </c>
      <c r="C106" s="7">
        <v>7000</v>
      </c>
      <c r="D106" s="7">
        <v>7000</v>
      </c>
      <c r="E106" s="14">
        <f t="shared" si="2"/>
        <v>1</v>
      </c>
    </row>
    <row r="107" spans="1:5" hidden="1" x14ac:dyDescent="0.2">
      <c r="A107" s="5" t="s">
        <v>18</v>
      </c>
      <c r="B107" s="6" t="s">
        <v>19</v>
      </c>
      <c r="C107" s="7">
        <v>450000</v>
      </c>
      <c r="D107" s="7">
        <v>444177.76</v>
      </c>
      <c r="E107" s="14">
        <f t="shared" si="2"/>
        <v>0.9870616888888889</v>
      </c>
    </row>
    <row r="108" spans="1:5" hidden="1" x14ac:dyDescent="0.2">
      <c r="A108" s="5" t="s">
        <v>20</v>
      </c>
      <c r="B108" s="6" t="s">
        <v>21</v>
      </c>
      <c r="C108" s="7">
        <v>377011</v>
      </c>
      <c r="D108" s="7">
        <v>350116.51</v>
      </c>
      <c r="E108" s="14">
        <f t="shared" si="2"/>
        <v>0.92866391166305495</v>
      </c>
    </row>
    <row r="109" spans="1:5" hidden="1" x14ac:dyDescent="0.2">
      <c r="A109" s="5" t="s">
        <v>22</v>
      </c>
      <c r="B109" s="6" t="s">
        <v>23</v>
      </c>
      <c r="C109" s="7">
        <v>1000</v>
      </c>
      <c r="D109" s="7">
        <v>0</v>
      </c>
      <c r="E109" s="14">
        <f t="shared" si="2"/>
        <v>0</v>
      </c>
    </row>
    <row r="110" spans="1:5" hidden="1" x14ac:dyDescent="0.2">
      <c r="A110" s="5" t="s">
        <v>24</v>
      </c>
      <c r="B110" s="6" t="s">
        <v>25</v>
      </c>
      <c r="C110" s="7">
        <v>18000</v>
      </c>
      <c r="D110" s="7">
        <v>16868.11</v>
      </c>
      <c r="E110" s="14">
        <f t="shared" si="2"/>
        <v>0.93711722222222227</v>
      </c>
    </row>
    <row r="111" spans="1:5" hidden="1" x14ac:dyDescent="0.2">
      <c r="A111" s="5" t="s">
        <v>26</v>
      </c>
      <c r="B111" s="6" t="s">
        <v>27</v>
      </c>
      <c r="C111" s="7">
        <v>160000</v>
      </c>
      <c r="D111" s="7">
        <v>141333.14000000001</v>
      </c>
      <c r="E111" s="14">
        <f t="shared" si="2"/>
        <v>0.88333212500000013</v>
      </c>
    </row>
    <row r="112" spans="1:5" hidden="1" x14ac:dyDescent="0.2">
      <c r="A112" s="5" t="s">
        <v>28</v>
      </c>
      <c r="B112" s="6" t="s">
        <v>29</v>
      </c>
      <c r="C112" s="7">
        <v>425000</v>
      </c>
      <c r="D112" s="7">
        <v>375079.46</v>
      </c>
      <c r="E112" s="14">
        <f t="shared" si="2"/>
        <v>0.88253990588235298</v>
      </c>
    </row>
    <row r="113" spans="1:5" x14ac:dyDescent="0.2">
      <c r="A113" s="2" t="s">
        <v>45</v>
      </c>
      <c r="B113" s="3" t="s">
        <v>46</v>
      </c>
      <c r="C113" s="4">
        <f>C114+C115</f>
        <v>166000</v>
      </c>
      <c r="D113" s="4">
        <f>D114+D115</f>
        <v>165503.18</v>
      </c>
      <c r="E113" s="14">
        <f t="shared" si="2"/>
        <v>0.99700710843373486</v>
      </c>
    </row>
    <row r="114" spans="1:5" x14ac:dyDescent="0.2">
      <c r="A114" s="5" t="s">
        <v>14</v>
      </c>
      <c r="B114" s="6" t="s">
        <v>15</v>
      </c>
      <c r="C114" s="7">
        <v>120000</v>
      </c>
      <c r="D114" s="7">
        <v>119513.18</v>
      </c>
      <c r="E114" s="14">
        <f t="shared" si="2"/>
        <v>0.9959431666666666</v>
      </c>
    </row>
    <row r="115" spans="1:5" ht="25.5" x14ac:dyDescent="0.2">
      <c r="A115" s="5" t="s">
        <v>30</v>
      </c>
      <c r="B115" s="6" t="s">
        <v>31</v>
      </c>
      <c r="C115" s="7">
        <v>46000</v>
      </c>
      <c r="D115" s="7">
        <v>45990</v>
      </c>
      <c r="E115" s="14">
        <f t="shared" si="2"/>
        <v>0.99978260869565216</v>
      </c>
    </row>
    <row r="116" spans="1:5" ht="59.25" customHeight="1" x14ac:dyDescent="0.2">
      <c r="A116" s="2" t="s">
        <v>47</v>
      </c>
      <c r="B116" s="3" t="s">
        <v>48</v>
      </c>
      <c r="C116" s="4">
        <f>C117</f>
        <v>382864</v>
      </c>
      <c r="D116" s="4">
        <f>D117</f>
        <v>364037.66</v>
      </c>
      <c r="E116" s="14">
        <f t="shared" si="2"/>
        <v>0.95082760458021642</v>
      </c>
    </row>
    <row r="117" spans="1:5" ht="25.5" x14ac:dyDescent="0.2">
      <c r="A117" s="5" t="s">
        <v>30</v>
      </c>
      <c r="B117" s="6" t="s">
        <v>31</v>
      </c>
      <c r="C117" s="7">
        <v>382864</v>
      </c>
      <c r="D117" s="7">
        <v>364037.66</v>
      </c>
      <c r="E117" s="14">
        <f t="shared" si="2"/>
        <v>0.95082760458021642</v>
      </c>
    </row>
    <row r="118" spans="1:5" ht="27.75" customHeight="1" x14ac:dyDescent="0.2">
      <c r="A118" s="2" t="s">
        <v>49</v>
      </c>
      <c r="B118" s="3" t="s">
        <v>50</v>
      </c>
      <c r="C118" s="4">
        <f>C119</f>
        <v>2654000</v>
      </c>
      <c r="D118" s="4">
        <f>D119</f>
        <v>2203300</v>
      </c>
      <c r="E118" s="14">
        <f t="shared" si="2"/>
        <v>0.83018085908063299</v>
      </c>
    </row>
    <row r="119" spans="1:5" x14ac:dyDescent="0.2">
      <c r="A119" s="5" t="s">
        <v>39</v>
      </c>
      <c r="B119" s="6" t="s">
        <v>40</v>
      </c>
      <c r="C119" s="7">
        <v>2654000</v>
      </c>
      <c r="D119" s="7">
        <v>2203300</v>
      </c>
      <c r="E119" s="14">
        <f t="shared" si="2"/>
        <v>0.83018085908063299</v>
      </c>
    </row>
    <row r="120" spans="1:5" x14ac:dyDescent="0.2">
      <c r="A120" s="2" t="s">
        <v>4</v>
      </c>
      <c r="B120" s="3" t="s">
        <v>77</v>
      </c>
      <c r="C120" s="4">
        <f>C121</f>
        <v>17568.400000000001</v>
      </c>
      <c r="D120" s="4">
        <f>D121</f>
        <v>17568.400000000001</v>
      </c>
      <c r="E120" s="14">
        <f t="shared" si="2"/>
        <v>1</v>
      </c>
    </row>
    <row r="121" spans="1:5" ht="25.5" x14ac:dyDescent="0.2">
      <c r="A121" s="5" t="s">
        <v>5</v>
      </c>
      <c r="B121" s="6" t="s">
        <v>6</v>
      </c>
      <c r="C121" s="7">
        <v>17568.400000000001</v>
      </c>
      <c r="D121" s="7">
        <v>17568.400000000001</v>
      </c>
      <c r="E121" s="14">
        <f t="shared" si="2"/>
        <v>1</v>
      </c>
    </row>
    <row r="122" spans="1:5" x14ac:dyDescent="0.2">
      <c r="A122" s="2" t="s">
        <v>57</v>
      </c>
      <c r="B122" s="3" t="s">
        <v>70</v>
      </c>
      <c r="C122" s="4">
        <f>C123+C124+C125+C126+C127+C128+C129</f>
        <v>2456700</v>
      </c>
      <c r="D122" s="4">
        <f>D123+D124+D125+D126+D127+D128+D129</f>
        <v>2424954.73</v>
      </c>
      <c r="E122" s="14">
        <f t="shared" si="2"/>
        <v>0.98707808442219236</v>
      </c>
    </row>
    <row r="123" spans="1:5" x14ac:dyDescent="0.2">
      <c r="A123" s="5" t="s">
        <v>10</v>
      </c>
      <c r="B123" s="6" t="s">
        <v>11</v>
      </c>
      <c r="C123" s="7">
        <v>1495000</v>
      </c>
      <c r="D123" s="7">
        <v>1492387.85</v>
      </c>
      <c r="E123" s="14">
        <f t="shared" si="2"/>
        <v>0.99825274247491647</v>
      </c>
    </row>
    <row r="124" spans="1:5" x14ac:dyDescent="0.2">
      <c r="A124" s="5" t="s">
        <v>12</v>
      </c>
      <c r="B124" s="6" t="s">
        <v>13</v>
      </c>
      <c r="C124" s="7">
        <v>338920</v>
      </c>
      <c r="D124" s="7">
        <v>319075.8</v>
      </c>
      <c r="E124" s="14">
        <f t="shared" si="2"/>
        <v>0.94144871946181985</v>
      </c>
    </row>
    <row r="125" spans="1:5" x14ac:dyDescent="0.2">
      <c r="A125" s="5" t="s">
        <v>14</v>
      </c>
      <c r="B125" s="6" t="s">
        <v>15</v>
      </c>
      <c r="C125" s="7">
        <v>220000</v>
      </c>
      <c r="D125" s="7">
        <v>219998.98</v>
      </c>
      <c r="E125" s="14">
        <f t="shared" si="2"/>
        <v>0.99999536363636365</v>
      </c>
    </row>
    <row r="126" spans="1:5" x14ac:dyDescent="0.2">
      <c r="A126" s="5" t="s">
        <v>20</v>
      </c>
      <c r="B126" s="6" t="s">
        <v>21</v>
      </c>
      <c r="C126" s="7">
        <v>17020</v>
      </c>
      <c r="D126" s="7">
        <v>8602.89</v>
      </c>
      <c r="E126" s="14">
        <f t="shared" si="2"/>
        <v>0.50545769682726205</v>
      </c>
    </row>
    <row r="127" spans="1:5" x14ac:dyDescent="0.2">
      <c r="A127" s="5" t="s">
        <v>24</v>
      </c>
      <c r="B127" s="6" t="s">
        <v>25</v>
      </c>
      <c r="C127" s="7">
        <v>2280</v>
      </c>
      <c r="D127" s="7">
        <v>1420.29</v>
      </c>
      <c r="E127" s="14">
        <f t="shared" si="2"/>
        <v>0.62293421052631581</v>
      </c>
    </row>
    <row r="128" spans="1:5" x14ac:dyDescent="0.2">
      <c r="A128" s="5" t="s">
        <v>37</v>
      </c>
      <c r="B128" s="6" t="s">
        <v>38</v>
      </c>
      <c r="C128" s="7">
        <v>190000</v>
      </c>
      <c r="D128" s="7">
        <v>189995.92</v>
      </c>
      <c r="E128" s="14">
        <f t="shared" si="2"/>
        <v>0.99997852631578954</v>
      </c>
    </row>
    <row r="129" spans="1:5" ht="25.5" x14ac:dyDescent="0.2">
      <c r="A129" s="5" t="s">
        <v>30</v>
      </c>
      <c r="B129" s="6" t="s">
        <v>31</v>
      </c>
      <c r="C129" s="7">
        <v>193480</v>
      </c>
      <c r="D129" s="7">
        <v>193473</v>
      </c>
      <c r="E129" s="14">
        <f t="shared" si="2"/>
        <v>0.99996382054992761</v>
      </c>
    </row>
    <row r="130" spans="1:5" x14ac:dyDescent="0.2">
      <c r="A130" s="2" t="s">
        <v>7</v>
      </c>
      <c r="B130" s="3" t="s">
        <v>77</v>
      </c>
      <c r="C130" s="4">
        <f>C131</f>
        <v>367431.6</v>
      </c>
      <c r="D130" s="4">
        <f>D131</f>
        <v>367430.3</v>
      </c>
      <c r="E130" s="14">
        <f t="shared" si="2"/>
        <v>0.99999646192651914</v>
      </c>
    </row>
    <row r="131" spans="1:5" ht="25.5" x14ac:dyDescent="0.2">
      <c r="A131" s="5" t="s">
        <v>5</v>
      </c>
      <c r="B131" s="6" t="s">
        <v>6</v>
      </c>
      <c r="C131" s="7">
        <v>367431.6</v>
      </c>
      <c r="D131" s="7">
        <v>367430.3</v>
      </c>
      <c r="E131" s="14">
        <f t="shared" si="2"/>
        <v>0.99999646192651914</v>
      </c>
    </row>
    <row r="132" spans="1:5" x14ac:dyDescent="0.2">
      <c r="A132" s="2" t="s">
        <v>51</v>
      </c>
      <c r="B132" s="3" t="s">
        <v>52</v>
      </c>
      <c r="C132" s="4">
        <f>C133+C134</f>
        <v>829500</v>
      </c>
      <c r="D132" s="4">
        <f>D133+D134</f>
        <v>723777</v>
      </c>
      <c r="E132" s="14">
        <f t="shared" si="2"/>
        <v>0.87254611211573241</v>
      </c>
    </row>
    <row r="133" spans="1:5" x14ac:dyDescent="0.2">
      <c r="A133" s="5" t="s">
        <v>14</v>
      </c>
      <c r="B133" s="6" t="s">
        <v>15</v>
      </c>
      <c r="C133" s="7">
        <v>115000</v>
      </c>
      <c r="D133" s="7">
        <v>81777</v>
      </c>
      <c r="E133" s="14">
        <f t="shared" si="2"/>
        <v>0.711104347826087</v>
      </c>
    </row>
    <row r="134" spans="1:5" ht="25.5" x14ac:dyDescent="0.2">
      <c r="A134" s="5" t="s">
        <v>30</v>
      </c>
      <c r="B134" s="6" t="s">
        <v>31</v>
      </c>
      <c r="C134" s="7">
        <v>714500</v>
      </c>
      <c r="D134" s="7">
        <v>642000</v>
      </c>
      <c r="E134" s="14">
        <f t="shared" si="2"/>
        <v>0.8985304408677397</v>
      </c>
    </row>
    <row r="135" spans="1:5" x14ac:dyDescent="0.2">
      <c r="A135" s="2" t="s">
        <v>58</v>
      </c>
      <c r="B135" s="3" t="s">
        <v>72</v>
      </c>
      <c r="C135" s="4">
        <f>C136</f>
        <v>2491054</v>
      </c>
      <c r="D135" s="4">
        <f>D136</f>
        <v>2352000</v>
      </c>
      <c r="E135" s="14">
        <f t="shared" si="2"/>
        <v>0.94417864887714198</v>
      </c>
    </row>
    <row r="136" spans="1:5" ht="25.5" x14ac:dyDescent="0.2">
      <c r="A136" s="5" t="s">
        <v>5</v>
      </c>
      <c r="B136" s="6" t="s">
        <v>6</v>
      </c>
      <c r="C136" s="7">
        <v>2491054</v>
      </c>
      <c r="D136" s="7">
        <v>2352000</v>
      </c>
      <c r="E136" s="14">
        <f t="shared" si="2"/>
        <v>0.94417864887714198</v>
      </c>
    </row>
    <row r="137" spans="1:5" x14ac:dyDescent="0.2">
      <c r="A137" s="2" t="s">
        <v>8</v>
      </c>
      <c r="B137" s="3" t="s">
        <v>76</v>
      </c>
      <c r="C137" s="4">
        <f>C138</f>
        <v>4229071</v>
      </c>
      <c r="D137" s="4">
        <f>D138</f>
        <v>4127138</v>
      </c>
      <c r="E137" s="14">
        <f t="shared" si="2"/>
        <v>0.97589707053865971</v>
      </c>
    </row>
    <row r="138" spans="1:5" ht="25.5" x14ac:dyDescent="0.2">
      <c r="A138" s="5" t="s">
        <v>5</v>
      </c>
      <c r="B138" s="6" t="s">
        <v>6</v>
      </c>
      <c r="C138" s="7">
        <v>4229071</v>
      </c>
      <c r="D138" s="7">
        <v>4127138</v>
      </c>
      <c r="E138" s="14">
        <f t="shared" si="2"/>
        <v>0.97589707053865971</v>
      </c>
    </row>
    <row r="139" spans="1:5" ht="25.5" x14ac:dyDescent="0.2">
      <c r="A139" s="2" t="s">
        <v>8</v>
      </c>
      <c r="B139" s="3" t="s">
        <v>74</v>
      </c>
      <c r="C139" s="4">
        <f>C140</f>
        <v>70760</v>
      </c>
      <c r="D139" s="4">
        <f>D140</f>
        <v>70759.16</v>
      </c>
      <c r="E139" s="14">
        <f t="shared" si="2"/>
        <v>0.99998812888637656</v>
      </c>
    </row>
    <row r="140" spans="1:5" ht="25.5" x14ac:dyDescent="0.2">
      <c r="A140" s="5" t="s">
        <v>5</v>
      </c>
      <c r="B140" s="6" t="s">
        <v>6</v>
      </c>
      <c r="C140" s="7">
        <v>70760</v>
      </c>
      <c r="D140" s="7">
        <v>70759.16</v>
      </c>
      <c r="E140" s="14">
        <f t="shared" si="2"/>
        <v>0.99998812888637656</v>
      </c>
    </row>
    <row r="141" spans="1:5" x14ac:dyDescent="0.2">
      <c r="A141" s="2" t="s">
        <v>8</v>
      </c>
      <c r="B141" s="3" t="s">
        <v>75</v>
      </c>
      <c r="C141" s="4">
        <f>C142</f>
        <v>3725000</v>
      </c>
      <c r="D141" s="4">
        <f>D142</f>
        <v>3724612.2</v>
      </c>
      <c r="E141" s="14">
        <f t="shared" si="2"/>
        <v>0.99989589261744971</v>
      </c>
    </row>
    <row r="142" spans="1:5" ht="25.5" x14ac:dyDescent="0.2">
      <c r="A142" s="5" t="s">
        <v>5</v>
      </c>
      <c r="B142" s="6" t="s">
        <v>6</v>
      </c>
      <c r="C142" s="7">
        <v>3725000</v>
      </c>
      <c r="D142" s="7">
        <v>3724612.2</v>
      </c>
      <c r="E142" s="14">
        <f t="shared" si="2"/>
        <v>0.99989589261744971</v>
      </c>
    </row>
    <row r="143" spans="1:5" x14ac:dyDescent="0.2">
      <c r="A143" s="2" t="s">
        <v>32</v>
      </c>
      <c r="B143" s="3" t="s">
        <v>75</v>
      </c>
      <c r="C143" s="4">
        <f>C144</f>
        <v>17066450</v>
      </c>
      <c r="D143" s="4">
        <f>D144</f>
        <v>16986071.449999999</v>
      </c>
      <c r="E143" s="14">
        <f t="shared" si="2"/>
        <v>0.99529025954431061</v>
      </c>
    </row>
    <row r="144" spans="1:5" ht="25.5" x14ac:dyDescent="0.2">
      <c r="A144" s="5" t="s">
        <v>5</v>
      </c>
      <c r="B144" s="6" t="s">
        <v>6</v>
      </c>
      <c r="C144" s="7">
        <v>17066450</v>
      </c>
      <c r="D144" s="7">
        <v>16986071.449999999</v>
      </c>
      <c r="E144" s="14">
        <f t="shared" si="2"/>
        <v>0.99529025954431061</v>
      </c>
    </row>
    <row r="145" spans="1:5" x14ac:dyDescent="0.2">
      <c r="A145" s="2" t="s">
        <v>32</v>
      </c>
      <c r="B145" s="3" t="s">
        <v>33</v>
      </c>
      <c r="C145" s="4">
        <f>C146</f>
        <v>3500000</v>
      </c>
      <c r="D145" s="4">
        <f>D146</f>
        <v>2548382.63</v>
      </c>
      <c r="E145" s="14">
        <f t="shared" ref="E145:E158" si="3">D145/C145</f>
        <v>0.7281093228571428</v>
      </c>
    </row>
    <row r="146" spans="1:5" x14ac:dyDescent="0.2">
      <c r="A146" s="5" t="s">
        <v>26</v>
      </c>
      <c r="B146" s="6" t="s">
        <v>27</v>
      </c>
      <c r="C146" s="7">
        <v>3500000</v>
      </c>
      <c r="D146" s="7">
        <v>2548382.63</v>
      </c>
      <c r="E146" s="14">
        <f t="shared" si="3"/>
        <v>0.7281093228571428</v>
      </c>
    </row>
    <row r="147" spans="1:5" x14ac:dyDescent="0.2">
      <c r="A147" s="2" t="s">
        <v>59</v>
      </c>
      <c r="B147" s="3" t="s">
        <v>73</v>
      </c>
      <c r="C147" s="4">
        <f>C148</f>
        <v>300000</v>
      </c>
      <c r="D147" s="4">
        <f>D148</f>
        <v>299713.25</v>
      </c>
      <c r="E147" s="14">
        <f t="shared" si="3"/>
        <v>0.99904416666666662</v>
      </c>
    </row>
    <row r="148" spans="1:5" ht="25.5" x14ac:dyDescent="0.2">
      <c r="A148" s="5" t="s">
        <v>5</v>
      </c>
      <c r="B148" s="6" t="s">
        <v>6</v>
      </c>
      <c r="C148" s="7">
        <v>300000</v>
      </c>
      <c r="D148" s="7">
        <v>299713.25</v>
      </c>
      <c r="E148" s="14">
        <f t="shared" si="3"/>
        <v>0.99904416666666662</v>
      </c>
    </row>
    <row r="149" spans="1:5" x14ac:dyDescent="0.2">
      <c r="A149" s="2" t="s">
        <v>53</v>
      </c>
      <c r="B149" s="3" t="s">
        <v>54</v>
      </c>
      <c r="C149" s="4">
        <f>C150</f>
        <v>350000</v>
      </c>
      <c r="D149" s="4">
        <f>D150</f>
        <v>179990</v>
      </c>
      <c r="E149" s="14">
        <f t="shared" si="3"/>
        <v>0.51425714285714286</v>
      </c>
    </row>
    <row r="150" spans="1:5" x14ac:dyDescent="0.2">
      <c r="A150" s="5" t="s">
        <v>20</v>
      </c>
      <c r="B150" s="6" t="s">
        <v>21</v>
      </c>
      <c r="C150" s="7">
        <v>350000</v>
      </c>
      <c r="D150" s="7">
        <v>179990</v>
      </c>
      <c r="E150" s="14">
        <f t="shared" si="3"/>
        <v>0.51425714285714286</v>
      </c>
    </row>
    <row r="151" spans="1:5" ht="25.5" x14ac:dyDescent="0.2">
      <c r="A151" s="2" t="s">
        <v>55</v>
      </c>
      <c r="B151" s="3" t="s">
        <v>56</v>
      </c>
      <c r="C151" s="4">
        <f>C152+C153</f>
        <v>180080</v>
      </c>
      <c r="D151" s="4">
        <f>D152+D153</f>
        <v>104889.64</v>
      </c>
      <c r="E151" s="14">
        <f t="shared" si="3"/>
        <v>0.5824613505108841</v>
      </c>
    </row>
    <row r="152" spans="1:5" x14ac:dyDescent="0.2">
      <c r="A152" s="5" t="s">
        <v>14</v>
      </c>
      <c r="B152" s="6" t="s">
        <v>15</v>
      </c>
      <c r="C152" s="7">
        <v>50080</v>
      </c>
      <c r="D152" s="7">
        <v>33390</v>
      </c>
      <c r="E152" s="14">
        <f t="shared" si="3"/>
        <v>0.66673322683706071</v>
      </c>
    </row>
    <row r="153" spans="1:5" x14ac:dyDescent="0.2">
      <c r="A153" s="5" t="s">
        <v>20</v>
      </c>
      <c r="B153" s="6" t="s">
        <v>21</v>
      </c>
      <c r="C153" s="7">
        <v>130000</v>
      </c>
      <c r="D153" s="7">
        <v>71499.64</v>
      </c>
      <c r="E153" s="14">
        <f t="shared" si="3"/>
        <v>0.54999723076923079</v>
      </c>
    </row>
    <row r="154" spans="1:5" x14ac:dyDescent="0.2">
      <c r="A154" s="2" t="s">
        <v>60</v>
      </c>
      <c r="B154" s="3" t="s">
        <v>63</v>
      </c>
      <c r="C154" s="4">
        <f>C155</f>
        <v>1790000</v>
      </c>
      <c r="D154" s="4">
        <f>D155</f>
        <v>1784330</v>
      </c>
      <c r="E154" s="14">
        <f t="shared" si="3"/>
        <v>0.99683240223463687</v>
      </c>
    </row>
    <row r="155" spans="1:5" ht="25.5" x14ac:dyDescent="0.2">
      <c r="A155" s="5" t="s">
        <v>5</v>
      </c>
      <c r="B155" s="6" t="s">
        <v>6</v>
      </c>
      <c r="C155" s="7">
        <v>1790000</v>
      </c>
      <c r="D155" s="7">
        <v>1784330</v>
      </c>
      <c r="E155" s="14">
        <f t="shared" si="3"/>
        <v>0.99683240223463687</v>
      </c>
    </row>
    <row r="156" spans="1:5" x14ac:dyDescent="0.2">
      <c r="A156" s="2" t="s">
        <v>34</v>
      </c>
      <c r="B156" s="3" t="s">
        <v>78</v>
      </c>
      <c r="C156" s="4">
        <f>C157</f>
        <v>1414033</v>
      </c>
      <c r="D156" s="4">
        <f>D157</f>
        <v>1356372.35</v>
      </c>
      <c r="E156" s="14">
        <f t="shared" si="3"/>
        <v>0.9592225570407481</v>
      </c>
    </row>
    <row r="157" spans="1:5" ht="25.5" x14ac:dyDescent="0.2">
      <c r="A157" s="5" t="s">
        <v>5</v>
      </c>
      <c r="B157" s="6" t="s">
        <v>6</v>
      </c>
      <c r="C157" s="7">
        <v>1414033</v>
      </c>
      <c r="D157" s="7">
        <v>1356372.35</v>
      </c>
      <c r="E157" s="14">
        <f t="shared" si="3"/>
        <v>0.9592225570407481</v>
      </c>
    </row>
    <row r="158" spans="1:5" ht="15.75" x14ac:dyDescent="0.2">
      <c r="A158" s="16" t="s">
        <v>61</v>
      </c>
      <c r="B158" s="17" t="s">
        <v>62</v>
      </c>
      <c r="C158" s="18">
        <f>C4+C17+C21+C116+C118+C120+C122+C130+C132+C135+C137+C139+C141+C143+C145+C147+C149+C151+C154+C156+C113</f>
        <v>102553403</v>
      </c>
      <c r="D158" s="18">
        <f>D4+D17+D33+D45+D56+D68+D80+D91+D102+D113+D116+D118+D120+D122+D130+D132+D135+D137+D139+D141+D143+D145+D147+D149+D151+D154+D156</f>
        <v>98626517.519999981</v>
      </c>
      <c r="E158" s="19">
        <f t="shared" si="3"/>
        <v>0.96170887201080968</v>
      </c>
    </row>
    <row r="161" spans="2:4" x14ac:dyDescent="0.2">
      <c r="B161" t="s">
        <v>83</v>
      </c>
      <c r="D161" t="s">
        <v>84</v>
      </c>
    </row>
    <row r="162" spans="2:4" x14ac:dyDescent="0.2">
      <c r="C162" s="13"/>
    </row>
  </sheetData>
  <mergeCells count="2">
    <mergeCell ref="A1:E1"/>
    <mergeCell ref="A2:E2"/>
  </mergeCells>
  <pageMargins left="0.32" right="0.33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 (2)</vt:lpstr>
      <vt:lpstr>Лист1 скор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Таня</dc:creator>
  <cp:lastModifiedBy>Marina_Rada</cp:lastModifiedBy>
  <cp:lastPrinted>2019-02-14T08:20:12Z</cp:lastPrinted>
  <dcterms:created xsi:type="dcterms:W3CDTF">2019-01-17T11:04:31Z</dcterms:created>
  <dcterms:modified xsi:type="dcterms:W3CDTF">2019-02-14T11:10:36Z</dcterms:modified>
</cp:coreProperties>
</file>