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20 рік\Чергова 65 сесія\РІШЕННЯ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9" i="1" l="1"/>
  <c r="F12" i="1"/>
  <c r="F18" i="1"/>
  <c r="F19" i="1"/>
  <c r="F21" i="1"/>
  <c r="F22" i="1"/>
  <c r="F25" i="1"/>
  <c r="F26" i="1"/>
  <c r="F27" i="1"/>
  <c r="F28" i="1"/>
  <c r="F29" i="1"/>
  <c r="F30" i="1"/>
  <c r="F31" i="1"/>
  <c r="F33" i="1"/>
  <c r="F34" i="1"/>
  <c r="F35" i="1"/>
  <c r="F37" i="1"/>
  <c r="F38" i="1"/>
  <c r="F42" i="1"/>
  <c r="F43" i="1"/>
  <c r="F44" i="1"/>
  <c r="F45" i="1"/>
  <c r="F48" i="1"/>
  <c r="F50" i="1"/>
  <c r="F51" i="1"/>
  <c r="F53" i="1"/>
  <c r="F55" i="1"/>
  <c r="F56" i="1"/>
  <c r="F57" i="1"/>
  <c r="F65" i="1"/>
  <c r="F66" i="1"/>
  <c r="F67" i="1"/>
  <c r="E49" i="1"/>
  <c r="F49" i="1" s="1"/>
  <c r="E64" i="1"/>
  <c r="F64" i="1" s="1"/>
  <c r="E59" i="1"/>
  <c r="E58" i="1" s="1"/>
  <c r="E54" i="1"/>
  <c r="F54" i="1" s="1"/>
  <c r="E52" i="1"/>
  <c r="F52" i="1" s="1"/>
  <c r="E43" i="1"/>
  <c r="E41" i="1"/>
  <c r="E40" i="1" s="1"/>
  <c r="E36" i="1"/>
  <c r="F36" i="1" s="1"/>
  <c r="E24" i="1"/>
  <c r="F24" i="1" s="1"/>
  <c r="E23" i="1"/>
  <c r="E20" i="1"/>
  <c r="F20" i="1" s="1"/>
  <c r="E18" i="1"/>
  <c r="E15" i="1"/>
  <c r="E13" i="1"/>
  <c r="E11" i="1"/>
  <c r="F11" i="1" s="1"/>
  <c r="E8" i="1"/>
  <c r="F8" i="1" s="1"/>
  <c r="E7" i="1"/>
  <c r="D64" i="1"/>
  <c r="D54" i="1"/>
  <c r="D47" i="1"/>
  <c r="D24" i="1"/>
  <c r="D58" i="1"/>
  <c r="D59" i="1"/>
  <c r="D15" i="1"/>
  <c r="D13" i="1"/>
  <c r="D63" i="1"/>
  <c r="D62" i="1" s="1"/>
  <c r="D52" i="1"/>
  <c r="D46" i="1" s="1"/>
  <c r="D43" i="1"/>
  <c r="D41" i="1"/>
  <c r="D36" i="1"/>
  <c r="D20" i="1"/>
  <c r="D18" i="1"/>
  <c r="D11" i="1"/>
  <c r="D10" i="1" s="1"/>
  <c r="D8" i="1"/>
  <c r="D7" i="1" s="1"/>
  <c r="F7" i="1" l="1"/>
  <c r="E10" i="1"/>
  <c r="F10" i="1" s="1"/>
  <c r="E17" i="1"/>
  <c r="E47" i="1"/>
  <c r="F47" i="1" s="1"/>
  <c r="E63" i="1"/>
  <c r="F41" i="1"/>
  <c r="D40" i="1"/>
  <c r="F40" i="1" s="1"/>
  <c r="D23" i="1"/>
  <c r="F23" i="1" s="1"/>
  <c r="D17" i="1"/>
  <c r="E62" i="1" l="1"/>
  <c r="F62" i="1" s="1"/>
  <c r="F63" i="1"/>
  <c r="D39" i="1"/>
  <c r="E6" i="1"/>
  <c r="F6" i="1" s="1"/>
  <c r="E46" i="1"/>
  <c r="F17" i="1"/>
  <c r="D6" i="1"/>
  <c r="D68" i="1" s="1"/>
  <c r="D69" i="1" s="1"/>
  <c r="E39" i="1" l="1"/>
  <c r="F46" i="1"/>
  <c r="F39" i="1" l="1"/>
  <c r="E68" i="1"/>
  <c r="E69" i="1" l="1"/>
  <c r="F69" i="1" s="1"/>
  <c r="F68" i="1"/>
</calcChain>
</file>

<file path=xl/sharedStrings.xml><?xml version="1.0" encoding="utf-8"?>
<sst xmlns="http://schemas.openxmlformats.org/spreadsheetml/2006/main" count="126" uniqueCount="122">
  <si>
    <t>м. Боярка</t>
  </si>
  <si>
    <t>(грн)</t>
  </si>
  <si>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</si>
  <si>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</si>
  <si>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</si>
  <si>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</si>
  <si>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</si>
  <si>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</si>
  <si>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</si>
  <si>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</si>
  <si>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</si>
  <si>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</si>
  <si>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</si>
  <si>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 </t>
  </si>
  <si>
    <t>13010000</t>
  </si>
  <si>
    <t>Рентна плата за спеціальне використання лісових ресурсів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</si>
  <si>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</si>
  <si>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</si>
  <si>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</si>
  <si>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</si>
  <si>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</si>
  <si>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</si>
  <si>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</si>
  <si>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</si>
  <si>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</si>
  <si>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</si>
  <si>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</si>
  <si>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</si>
  <si>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</si>
  <si>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</si>
  <si>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 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</si>
  <si>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</si>
  <si>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</si>
  <si>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</si>
  <si>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</si>
  <si>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</si>
  <si>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</si>
  <si>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</si>
  <si>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</si>
  <si>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</si>
  <si>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</si>
  <si>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</si>
  <si>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</si>
  <si>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</si>
  <si>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</si>
  <si>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</si>
  <si>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</si>
  <si>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</si>
  <si>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</si>
  <si>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</si>
  <si>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</si>
  <si>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</si>
  <si>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</si>
  <si>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</si>
  <si>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</si>
  <si>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</si>
  <si>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</si>
  <si>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</si>
  <si>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</si>
  <si>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</si>
  <si>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</si>
  <si>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</si>
  <si>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</si>
  <si>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</si>
  <si>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</si>
  <si>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</si>
  <si>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</si>
  <si>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</si>
  <si>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</si>
  <si>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</si>
  <si>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</si>
  <si>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</si>
  <si>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</si>
  <si>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</si>
  <si>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</si>
  <si>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</si>
  <si>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</si>
  <si>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</si>
  <si>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</si>
  <si>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</si>
  <si>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</si>
  <si>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</si>
  <si>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</si>
  <si>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</si>
  <si>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</si>
  <si>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</si>
  <si>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</si>
  <si>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</si>
  <si>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</si>
  <si>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</si>
  <si>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</si>
  <si>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</si>
  <si>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</si>
  <si>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22090200</t>
  </si>
  <si>
    <t>Державне мито, не віднесене до інших категорій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</si>
  <si>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</si>
  <si>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</si>
  <si>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40000000</t>
  </si>
  <si>
    <t>Офіційні трансферти  </t>
  </si>
  <si>
    <t>41000000</t>
  </si>
  <si>
    <t>Від органів державного управління  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</si>
  <si>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</si>
  <si>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</si>
  <si>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</si>
  <si>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</si>
  <si>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Т.Клєпікова</t>
  </si>
  <si>
    <t>начальник бюджетного відділу</t>
  </si>
  <si>
    <t>АНАЛІЗ</t>
  </si>
  <si>
    <t>виконання доходів загального фонду бюджету м.Боярка за в 2019 рік</t>
  </si>
  <si>
    <t>% виконання</t>
  </si>
  <si>
    <t>План за 2019 рік</t>
  </si>
  <si>
    <t>Факт  2019 рік</t>
  </si>
  <si>
    <t>Рентна плата за спеціальне використання води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</si>
  <si>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</si>
  <si>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</si>
  <si>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</si>
  <si>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</si>
  <si>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</si>
  <si>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</si>
  <si>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Реструктурована сума заборгованості з плати за землю </t>
  </si>
  <si>
    <t xml:space="preserve"> Усього ( без урахування трансфертів)</t>
  </si>
  <si>
    <t xml:space="preserve"> Усього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</si>
</sst>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Arial Cyr"/>
      <charset val="204"/>
    </font>
    <font>
      <sz val="7"/>
      <color theme="1"/>
      <name val="Arial Cyr"/>
      <charset val="204"/>
    </font>
    <font>
      <sz val="8"/>
      <color theme="1"/>
      <name val="Arial Cyr"/>
      <charset val="204"/>
    </font>
    <font>
      <b/>
      <sz val="14"/>
      <color theme="1"/>
      <name val="Arial Cyr"/>
      <charset val="204"/>
    </font>
    <font>
      <sz val="10"/>
      <color theme="1"/>
      <name val="Times New Roman Cyr"/>
      <charset val="204"/>
    </font>
    <font>
      <sz val="9"/>
      <color theme="1"/>
      <name val="Times New Roman Cyr"/>
      <charset val="204"/>
    </font>
    <font>
      <b/>
      <sz val="9"/>
      <color theme="1"/>
      <name val="Times New Roman Cyr"/>
      <charset val="204"/>
    </font>
    <font>
      <sz val="8"/>
      <color theme="1"/>
      <name val="Times New Roman Cyr"/>
      <charset val="204"/>
    </font>
    <font>
      <b/>
      <sz val="8"/>
      <color theme="1"/>
      <name val="Times New Roman Cyr"/>
      <charset val="204"/>
    </font>
    <font>
      <b/>
      <sz val="10"/>
      <color theme="1"/>
      <name val="Times New Roman Cyr"/>
      <charset val="204"/>
    </font>
    <font>
      <b/>
      <sz val="16"/>
      <color theme="1"/>
      <name val="Arial Cyr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0" fontId="13" fillId="0" borderId="7" xfId="0" applyNumberFormat="1" applyFont="1" applyBorder="1" applyAlignment="1">
      <alignment horizontal="center" vertical="top" wrapText="1"/>
    </xf>
    <xf numFmtId="2" fontId="11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164" fontId="0" fillId="0" borderId="10" xfId="0" applyNumberFormat="1" applyBorder="1" applyAlignment="1">
      <alignment vertical="top"/>
    </xf>
    <xf numFmtId="164" fontId="1" fillId="0" borderId="10" xfId="0" applyNumberFormat="1" applyFont="1" applyBorder="1" applyAlignment="1">
      <alignment vertical="top"/>
    </xf>
    <xf numFmtId="2" fontId="11" fillId="0" borderId="2" xfId="0" applyNumberFormat="1" applyFont="1" applyBorder="1" applyAlignment="1">
      <alignment horizontal="right" vertical="top" wrapText="1"/>
    </xf>
    <xf numFmtId="2" fontId="6" fillId="0" borderId="2" xfId="0" applyNumberFormat="1" applyFont="1" applyBorder="1" applyAlignment="1">
      <alignment horizontal="right" vertical="top" wrapText="1"/>
    </xf>
    <xf numFmtId="0" fontId="13" fillId="0" borderId="6" xfId="0" applyFont="1" applyBorder="1" applyAlignment="1">
      <alignment horizontal="center" vertical="top" wrapText="1"/>
    </xf>
    <xf numFmtId="0" fontId="11" fillId="0" borderId="13" xfId="0" quotePrefix="1" applyNumberFormat="1" applyFont="1" applyBorder="1" applyAlignment="1">
      <alignment horizontal="left" vertical="top" wrapText="1"/>
    </xf>
    <xf numFmtId="0" fontId="6" fillId="0" borderId="13" xfId="0" quotePrefix="1" applyNumberFormat="1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1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2" fontId="11" fillId="0" borderId="20" xfId="0" applyNumberFormat="1" applyFont="1" applyBorder="1" applyAlignment="1">
      <alignment horizontal="right" vertical="top" wrapText="1"/>
    </xf>
    <xf numFmtId="164" fontId="1" fillId="0" borderId="7" xfId="0" applyNumberFormat="1" applyFont="1" applyBorder="1" applyAlignment="1">
      <alignment vertical="top"/>
    </xf>
    <xf numFmtId="0" fontId="6" fillId="0" borderId="12" xfId="0" quotePrefix="1" applyNumberFormat="1" applyFont="1" applyBorder="1" applyAlignment="1">
      <alignment horizontal="left" vertical="top" wrapText="1"/>
    </xf>
    <xf numFmtId="2" fontId="6" fillId="0" borderId="8" xfId="0" applyNumberFormat="1" applyFont="1" applyBorder="1" applyAlignment="1">
      <alignment horizontal="right" vertical="top" wrapText="1"/>
    </xf>
    <xf numFmtId="164" fontId="0" fillId="0" borderId="21" xfId="0" applyNumberFormat="1" applyBorder="1" applyAlignment="1">
      <alignment vertical="top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73"/>
  <sheetViews>
    <sheetView showGridLines="0" tabSelected="1" view="pageBreakPreview" topLeftCell="A10" zoomScaleNormal="100" zoomScaleSheetLayoutView="100" workbookViewId="0">
      <selection activeCell="B10" sqref="B10:C10"/>
    </sheetView>
  </sheetViews>
  <sheetFormatPr defaultRowHeight="12.75" x14ac:dyDescent="0.2"/>
  <cols>
    <col min="1" max="1" width="9.85546875" customWidth="1"/>
    <col min="2" max="2" width="29.5703125" customWidth="1"/>
    <col min="3" max="3" width="25.28515625" customWidth="1"/>
    <col min="4" max="4" width="15.140625" customWidth="1"/>
    <col min="5" max="5" width="12.42578125" customWidth="1"/>
    <col min="7" max="7" width="16.85546875" customWidth="1"/>
  </cols>
  <sheetData>
    <row r="1" spans="1:7" ht="20.100000000000001" customHeight="1" x14ac:dyDescent="0.2">
      <c r="A1" s="36" t="s">
        <v>107</v>
      </c>
      <c r="B1" s="36"/>
      <c r="C1" s="36"/>
      <c r="D1" s="36"/>
      <c r="E1" s="2"/>
    </row>
    <row r="2" spans="1:7" ht="18.95" customHeight="1" x14ac:dyDescent="0.2">
      <c r="A2" s="35" t="s">
        <v>108</v>
      </c>
      <c r="B2" s="35"/>
      <c r="C2" s="35"/>
      <c r="D2" s="35"/>
      <c r="E2" s="2"/>
    </row>
    <row r="3" spans="1:7" ht="12" customHeight="1" thickBot="1" x14ac:dyDescent="0.25">
      <c r="A3" s="47" t="s">
        <v>0</v>
      </c>
      <c r="B3" s="47"/>
      <c r="E3" s="1" t="s">
        <v>1</v>
      </c>
    </row>
    <row r="4" spans="1:7" ht="30.75" customHeight="1" thickBot="1" x14ac:dyDescent="0.25">
      <c r="A4" s="23" t="s">
        <v>2</v>
      </c>
      <c r="B4" s="48" t="s">
        <v>3</v>
      </c>
      <c r="C4" s="49"/>
      <c r="D4" s="24" t="s">
        <v>110</v>
      </c>
      <c r="E4" s="16" t="s">
        <v>111</v>
      </c>
      <c r="F4" s="9" t="s">
        <v>109</v>
      </c>
    </row>
    <row r="5" spans="1:7" ht="12" customHeight="1" x14ac:dyDescent="0.2">
      <c r="A5" s="19">
        <v>1</v>
      </c>
      <c r="B5" s="50">
        <v>2</v>
      </c>
      <c r="C5" s="51"/>
      <c r="D5" s="20">
        <v>3</v>
      </c>
      <c r="E5" s="21">
        <v>4</v>
      </c>
      <c r="F5" s="22">
        <v>5</v>
      </c>
      <c r="G5" s="11"/>
    </row>
    <row r="6" spans="1:7" ht="15" customHeight="1" x14ac:dyDescent="0.2">
      <c r="A6" s="17" t="s">
        <v>4</v>
      </c>
      <c r="B6" s="46" t="s">
        <v>5</v>
      </c>
      <c r="C6" s="46"/>
      <c r="D6" s="14">
        <f>D7+D10+D17+D23</f>
        <v>93799477</v>
      </c>
      <c r="E6" s="14">
        <f>E7+E10+E17+E23</f>
        <v>101562928.84</v>
      </c>
      <c r="F6" s="13">
        <f>E6/D6</f>
        <v>1.0827664725678587</v>
      </c>
      <c r="G6" s="10"/>
    </row>
    <row r="7" spans="1:7" ht="24" customHeight="1" x14ac:dyDescent="0.2">
      <c r="A7" s="17" t="s">
        <v>6</v>
      </c>
      <c r="B7" s="46" t="s">
        <v>7</v>
      </c>
      <c r="C7" s="46"/>
      <c r="D7" s="14">
        <f>D8</f>
        <v>20000</v>
      </c>
      <c r="E7" s="14">
        <f>E8</f>
        <v>37884.6</v>
      </c>
      <c r="F7" s="13">
        <f t="shared" ref="F7:F69" si="0">E7/D7</f>
        <v>1.8942299999999999</v>
      </c>
    </row>
    <row r="8" spans="1:7" ht="15" customHeight="1" x14ac:dyDescent="0.2">
      <c r="A8" s="17" t="s">
        <v>8</v>
      </c>
      <c r="B8" s="46" t="s">
        <v>9</v>
      </c>
      <c r="C8" s="46"/>
      <c r="D8" s="14">
        <f>D9</f>
        <v>20000</v>
      </c>
      <c r="E8" s="14">
        <f>E9</f>
        <v>37884.6</v>
      </c>
      <c r="F8" s="13">
        <f t="shared" si="0"/>
        <v>1.8942299999999999</v>
      </c>
    </row>
    <row r="9" spans="1:7" ht="24" customHeight="1" x14ac:dyDescent="0.2">
      <c r="A9" s="18" t="s">
        <v>10</v>
      </c>
      <c r="B9" s="45" t="s">
        <v>11</v>
      </c>
      <c r="C9" s="45"/>
      <c r="D9" s="15">
        <v>20000</v>
      </c>
      <c r="E9" s="15">
        <v>37884.6</v>
      </c>
      <c r="F9" s="12">
        <f t="shared" si="0"/>
        <v>1.8942299999999999</v>
      </c>
    </row>
    <row r="10" spans="1:7" ht="15" customHeight="1" x14ac:dyDescent="0.2">
      <c r="A10" s="17" t="s">
        <v>12</v>
      </c>
      <c r="B10" s="46" t="s">
        <v>13</v>
      </c>
      <c r="C10" s="46"/>
      <c r="D10" s="14">
        <f>D11+D13+D15</f>
        <v>220000</v>
      </c>
      <c r="E10" s="14">
        <f>E11+E13+E15</f>
        <v>151341.63999999998</v>
      </c>
      <c r="F10" s="13">
        <f t="shared" si="0"/>
        <v>0.68791654545454539</v>
      </c>
    </row>
    <row r="11" spans="1:7" ht="15" customHeight="1" x14ac:dyDescent="0.2">
      <c r="A11" s="17" t="s">
        <v>14</v>
      </c>
      <c r="B11" s="46" t="s">
        <v>15</v>
      </c>
      <c r="C11" s="46"/>
      <c r="D11" s="14">
        <f>D12</f>
        <v>220000</v>
      </c>
      <c r="E11" s="14">
        <f>E12</f>
        <v>103789.98</v>
      </c>
      <c r="F11" s="13">
        <f t="shared" si="0"/>
        <v>0.47177263636363637</v>
      </c>
    </row>
    <row r="12" spans="1:7" ht="33.950000000000003" customHeight="1" x14ac:dyDescent="0.2">
      <c r="A12" s="18" t="s">
        <v>16</v>
      </c>
      <c r="B12" s="45" t="s">
        <v>17</v>
      </c>
      <c r="C12" s="45"/>
      <c r="D12" s="15">
        <v>220000</v>
      </c>
      <c r="E12" s="15">
        <v>103789.98</v>
      </c>
      <c r="F12" s="12">
        <f t="shared" si="0"/>
        <v>0.47177263636363637</v>
      </c>
    </row>
    <row r="13" spans="1:7" s="3" customFormat="1" ht="14.25" customHeight="1" x14ac:dyDescent="0.2">
      <c r="A13" s="17">
        <v>13020000</v>
      </c>
      <c r="B13" s="37" t="s">
        <v>112</v>
      </c>
      <c r="C13" s="38"/>
      <c r="D13" s="14">
        <f>D14</f>
        <v>0</v>
      </c>
      <c r="E13" s="14">
        <f>E14</f>
        <v>482.18</v>
      </c>
      <c r="F13" s="12"/>
    </row>
    <row r="14" spans="1:7" s="3" customFormat="1" ht="23.25" customHeight="1" x14ac:dyDescent="0.2">
      <c r="A14" s="18">
        <v>13020200</v>
      </c>
      <c r="B14" s="39" t="s">
        <v>113</v>
      </c>
      <c r="C14" s="40"/>
      <c r="D14" s="15"/>
      <c r="E14" s="15">
        <v>482.18</v>
      </c>
      <c r="F14" s="12"/>
    </row>
    <row r="15" spans="1:7" s="3" customFormat="1" ht="12" customHeight="1" x14ac:dyDescent="0.2">
      <c r="A15" s="17">
        <v>13030000</v>
      </c>
      <c r="B15" s="37" t="s">
        <v>114</v>
      </c>
      <c r="C15" s="38"/>
      <c r="D15" s="14">
        <f>D16</f>
        <v>0</v>
      </c>
      <c r="E15" s="14">
        <f>E16</f>
        <v>47069.48</v>
      </c>
      <c r="F15" s="12"/>
    </row>
    <row r="16" spans="1:7" s="3" customFormat="1" ht="25.5" customHeight="1" x14ac:dyDescent="0.2">
      <c r="A16" s="18">
        <v>13030100</v>
      </c>
      <c r="B16" s="39" t="s">
        <v>113</v>
      </c>
      <c r="C16" s="40"/>
      <c r="D16" s="15"/>
      <c r="E16" s="15">
        <v>47069.48</v>
      </c>
      <c r="F16" s="12"/>
    </row>
    <row r="17" spans="1:6" ht="15" customHeight="1" x14ac:dyDescent="0.2">
      <c r="A17" s="17" t="s">
        <v>18</v>
      </c>
      <c r="B17" s="46" t="s">
        <v>19</v>
      </c>
      <c r="C17" s="46"/>
      <c r="D17" s="14">
        <f>D18+D20+D22</f>
        <v>7075600</v>
      </c>
      <c r="E17" s="14">
        <f>E18+E20+E22</f>
        <v>8933457.0800000001</v>
      </c>
      <c r="F17" s="13">
        <f t="shared" si="0"/>
        <v>1.2625723726609757</v>
      </c>
    </row>
    <row r="18" spans="1:6" ht="24" customHeight="1" x14ac:dyDescent="0.2">
      <c r="A18" s="17" t="s">
        <v>20</v>
      </c>
      <c r="B18" s="46" t="s">
        <v>21</v>
      </c>
      <c r="C18" s="46"/>
      <c r="D18" s="14">
        <f>D19</f>
        <v>575600</v>
      </c>
      <c r="E18" s="14">
        <f>E19</f>
        <v>808022.87</v>
      </c>
      <c r="F18" s="13">
        <f t="shared" si="0"/>
        <v>1.4037923384294648</v>
      </c>
    </row>
    <row r="19" spans="1:6" ht="15" customHeight="1" x14ac:dyDescent="0.2">
      <c r="A19" s="18" t="s">
        <v>22</v>
      </c>
      <c r="B19" s="45" t="s">
        <v>23</v>
      </c>
      <c r="C19" s="45"/>
      <c r="D19" s="15">
        <v>575600</v>
      </c>
      <c r="E19" s="15">
        <v>808022.87</v>
      </c>
      <c r="F19" s="12">
        <f t="shared" si="0"/>
        <v>1.4037923384294648</v>
      </c>
    </row>
    <row r="20" spans="1:6" ht="24" customHeight="1" x14ac:dyDescent="0.2">
      <c r="A20" s="17" t="s">
        <v>24</v>
      </c>
      <c r="B20" s="46" t="s">
        <v>25</v>
      </c>
      <c r="C20" s="46"/>
      <c r="D20" s="14">
        <f>D21</f>
        <v>2200000</v>
      </c>
      <c r="E20" s="14">
        <f t="shared" ref="E20" si="1">E21</f>
        <v>3320893.61</v>
      </c>
      <c r="F20" s="13">
        <f t="shared" si="0"/>
        <v>1.5094970954545455</v>
      </c>
    </row>
    <row r="21" spans="1:6" ht="15" customHeight="1" x14ac:dyDescent="0.2">
      <c r="A21" s="18" t="s">
        <v>26</v>
      </c>
      <c r="B21" s="45" t="s">
        <v>23</v>
      </c>
      <c r="C21" s="45"/>
      <c r="D21" s="15">
        <v>2200000</v>
      </c>
      <c r="E21" s="15">
        <v>3320893.61</v>
      </c>
      <c r="F21" s="12">
        <f t="shared" si="0"/>
        <v>1.5094970954545455</v>
      </c>
    </row>
    <row r="22" spans="1:6" ht="24" customHeight="1" x14ac:dyDescent="0.2">
      <c r="A22" s="17" t="s">
        <v>27</v>
      </c>
      <c r="B22" s="46" t="s">
        <v>28</v>
      </c>
      <c r="C22" s="46"/>
      <c r="D22" s="14">
        <v>4300000</v>
      </c>
      <c r="E22" s="14">
        <v>4804540.5999999996</v>
      </c>
      <c r="F22" s="13">
        <f t="shared" si="0"/>
        <v>1.1173350232558139</v>
      </c>
    </row>
    <row r="23" spans="1:6" ht="15" customHeight="1" x14ac:dyDescent="0.2">
      <c r="A23" s="17" t="s">
        <v>29</v>
      </c>
      <c r="B23" s="46" t="s">
        <v>30</v>
      </c>
      <c r="C23" s="46"/>
      <c r="D23" s="14">
        <f>D24+D36</f>
        <v>86483877</v>
      </c>
      <c r="E23" s="14">
        <f>E24+E36</f>
        <v>92440245.519999996</v>
      </c>
      <c r="F23" s="13">
        <f t="shared" si="0"/>
        <v>1.0688725890491704</v>
      </c>
    </row>
    <row r="24" spans="1:6" ht="15" customHeight="1" x14ac:dyDescent="0.2">
      <c r="A24" s="17" t="s">
        <v>31</v>
      </c>
      <c r="B24" s="46" t="s">
        <v>32</v>
      </c>
      <c r="C24" s="46"/>
      <c r="D24" s="14">
        <f>D25+D26+D27+D28+D29+D30+D31+D33+D34+D35+D32</f>
        <v>35357153</v>
      </c>
      <c r="E24" s="14">
        <f>E25+E26+E27+E28+E29+E30+E31+E33+E34+E35+E32</f>
        <v>40428315.279999994</v>
      </c>
      <c r="F24" s="13">
        <f t="shared" si="0"/>
        <v>1.1434267708149464</v>
      </c>
    </row>
    <row r="25" spans="1:6" ht="24" customHeight="1" x14ac:dyDescent="0.2">
      <c r="A25" s="18" t="s">
        <v>33</v>
      </c>
      <c r="B25" s="45" t="s">
        <v>34</v>
      </c>
      <c r="C25" s="45"/>
      <c r="D25" s="15">
        <v>30000</v>
      </c>
      <c r="E25" s="15">
        <v>34213.17</v>
      </c>
      <c r="F25" s="12">
        <f t="shared" si="0"/>
        <v>1.140439</v>
      </c>
    </row>
    <row r="26" spans="1:6" ht="24" customHeight="1" x14ac:dyDescent="0.2">
      <c r="A26" s="18" t="s">
        <v>35</v>
      </c>
      <c r="B26" s="45" t="s">
        <v>36</v>
      </c>
      <c r="C26" s="45"/>
      <c r="D26" s="15">
        <v>500000</v>
      </c>
      <c r="E26" s="15">
        <v>685452.23</v>
      </c>
      <c r="F26" s="12">
        <f t="shared" si="0"/>
        <v>1.37090446</v>
      </c>
    </row>
    <row r="27" spans="1:6" ht="24" customHeight="1" x14ac:dyDescent="0.2">
      <c r="A27" s="18" t="s">
        <v>37</v>
      </c>
      <c r="B27" s="45" t="s">
        <v>38</v>
      </c>
      <c r="C27" s="45"/>
      <c r="D27" s="15">
        <v>400000</v>
      </c>
      <c r="E27" s="15">
        <v>193678.22</v>
      </c>
      <c r="F27" s="12">
        <f t="shared" si="0"/>
        <v>0.48419555000000003</v>
      </c>
    </row>
    <row r="28" spans="1:6" ht="33.950000000000003" customHeight="1" x14ac:dyDescent="0.2">
      <c r="A28" s="18" t="s">
        <v>39</v>
      </c>
      <c r="B28" s="45" t="s">
        <v>40</v>
      </c>
      <c r="C28" s="45"/>
      <c r="D28" s="15">
        <v>4542720</v>
      </c>
      <c r="E28" s="15">
        <v>6196897.8099999996</v>
      </c>
      <c r="F28" s="12">
        <f t="shared" si="0"/>
        <v>1.3641381837313327</v>
      </c>
    </row>
    <row r="29" spans="1:6" ht="15" customHeight="1" x14ac:dyDescent="0.2">
      <c r="A29" s="18" t="s">
        <v>41</v>
      </c>
      <c r="B29" s="45" t="s">
        <v>42</v>
      </c>
      <c r="C29" s="45"/>
      <c r="D29" s="15">
        <v>16474433</v>
      </c>
      <c r="E29" s="15">
        <v>21005494.57</v>
      </c>
      <c r="F29" s="12">
        <f t="shared" si="0"/>
        <v>1.2750359645154403</v>
      </c>
    </row>
    <row r="30" spans="1:6" ht="15" customHeight="1" x14ac:dyDescent="0.2">
      <c r="A30" s="18" t="s">
        <v>43</v>
      </c>
      <c r="B30" s="45" t="s">
        <v>44</v>
      </c>
      <c r="C30" s="45"/>
      <c r="D30" s="15">
        <v>9800000</v>
      </c>
      <c r="E30" s="15">
        <v>8886232.4000000004</v>
      </c>
      <c r="F30" s="12">
        <f t="shared" si="0"/>
        <v>0.90675840816326536</v>
      </c>
    </row>
    <row r="31" spans="1:6" ht="15" customHeight="1" x14ac:dyDescent="0.2">
      <c r="A31" s="18" t="s">
        <v>45</v>
      </c>
      <c r="B31" s="45" t="s">
        <v>46</v>
      </c>
      <c r="C31" s="45"/>
      <c r="D31" s="15">
        <v>410000</v>
      </c>
      <c r="E31" s="15">
        <v>406596.26</v>
      </c>
      <c r="F31" s="12">
        <f t="shared" si="0"/>
        <v>0.99169819512195123</v>
      </c>
    </row>
    <row r="32" spans="1:6" s="8" customFormat="1" ht="15" customHeight="1" x14ac:dyDescent="0.2">
      <c r="A32" s="18">
        <v>18010800</v>
      </c>
      <c r="B32" s="39" t="s">
        <v>119</v>
      </c>
      <c r="C32" s="40"/>
      <c r="D32" s="15"/>
      <c r="E32" s="15">
        <v>1760</v>
      </c>
      <c r="F32" s="12"/>
    </row>
    <row r="33" spans="1:6" ht="15" customHeight="1" x14ac:dyDescent="0.2">
      <c r="A33" s="18" t="s">
        <v>47</v>
      </c>
      <c r="B33" s="45" t="s">
        <v>48</v>
      </c>
      <c r="C33" s="45"/>
      <c r="D33" s="15">
        <v>2100000</v>
      </c>
      <c r="E33" s="15">
        <v>1744116.76</v>
      </c>
      <c r="F33" s="12">
        <f t="shared" si="0"/>
        <v>0.83053179047619052</v>
      </c>
    </row>
    <row r="34" spans="1:6" ht="15" customHeight="1" x14ac:dyDescent="0.2">
      <c r="A34" s="18" t="s">
        <v>49</v>
      </c>
      <c r="B34" s="45" t="s">
        <v>50</v>
      </c>
      <c r="C34" s="45"/>
      <c r="D34" s="15">
        <v>1000000</v>
      </c>
      <c r="E34" s="15">
        <v>1161148.51</v>
      </c>
      <c r="F34" s="12">
        <f t="shared" si="0"/>
        <v>1.1611485100000001</v>
      </c>
    </row>
    <row r="35" spans="1:6" ht="15" customHeight="1" x14ac:dyDescent="0.2">
      <c r="A35" s="18" t="s">
        <v>51</v>
      </c>
      <c r="B35" s="45" t="s">
        <v>52</v>
      </c>
      <c r="C35" s="45"/>
      <c r="D35" s="15">
        <v>100000</v>
      </c>
      <c r="E35" s="15">
        <v>112725.35</v>
      </c>
      <c r="F35" s="12">
        <f t="shared" si="0"/>
        <v>1.1272535000000001</v>
      </c>
    </row>
    <row r="36" spans="1:6" ht="15" customHeight="1" x14ac:dyDescent="0.2">
      <c r="A36" s="17" t="s">
        <v>53</v>
      </c>
      <c r="B36" s="46" t="s">
        <v>54</v>
      </c>
      <c r="C36" s="46"/>
      <c r="D36" s="14">
        <f>D37+D38</f>
        <v>51126724</v>
      </c>
      <c r="E36" s="14">
        <f>E37+E38</f>
        <v>52011930.240000002</v>
      </c>
      <c r="F36" s="13">
        <f t="shared" si="0"/>
        <v>1.0173139636327961</v>
      </c>
    </row>
    <row r="37" spans="1:6" ht="15" customHeight="1" x14ac:dyDescent="0.2">
      <c r="A37" s="18" t="s">
        <v>55</v>
      </c>
      <c r="B37" s="45" t="s">
        <v>56</v>
      </c>
      <c r="C37" s="45"/>
      <c r="D37" s="15">
        <v>4600000</v>
      </c>
      <c r="E37" s="15">
        <v>4196631.28</v>
      </c>
      <c r="F37" s="12">
        <f t="shared" si="0"/>
        <v>0.91231114782608702</v>
      </c>
    </row>
    <row r="38" spans="1:6" ht="15" customHeight="1" x14ac:dyDescent="0.2">
      <c r="A38" s="18" t="s">
        <v>57</v>
      </c>
      <c r="B38" s="45" t="s">
        <v>58</v>
      </c>
      <c r="C38" s="45"/>
      <c r="D38" s="15">
        <v>46526724</v>
      </c>
      <c r="E38" s="15">
        <v>47815298.960000001</v>
      </c>
      <c r="F38" s="12">
        <f t="shared" si="0"/>
        <v>1.0276953726636762</v>
      </c>
    </row>
    <row r="39" spans="1:6" ht="15" customHeight="1" x14ac:dyDescent="0.2">
      <c r="A39" s="17" t="s">
        <v>59</v>
      </c>
      <c r="B39" s="46" t="s">
        <v>60</v>
      </c>
      <c r="C39" s="46"/>
      <c r="D39" s="14">
        <f>D40+D46</f>
        <v>3288900</v>
      </c>
      <c r="E39" s="14">
        <f>E40+E46</f>
        <v>3022922.6600000006</v>
      </c>
      <c r="F39" s="13">
        <f t="shared" si="0"/>
        <v>0.91912878470005188</v>
      </c>
    </row>
    <row r="40" spans="1:6" ht="15.75" customHeight="1" x14ac:dyDescent="0.2">
      <c r="A40" s="17" t="s">
        <v>61</v>
      </c>
      <c r="B40" s="46" t="s">
        <v>62</v>
      </c>
      <c r="C40" s="46"/>
      <c r="D40" s="14">
        <f>D41+D43</f>
        <v>95400</v>
      </c>
      <c r="E40" s="14">
        <f>E41+E43</f>
        <v>107826.49</v>
      </c>
      <c r="F40" s="13">
        <f t="shared" si="0"/>
        <v>1.1302567085953878</v>
      </c>
    </row>
    <row r="41" spans="1:6" ht="45" customHeight="1" x14ac:dyDescent="0.2">
      <c r="A41" s="17" t="s">
        <v>63</v>
      </c>
      <c r="B41" s="46" t="s">
        <v>64</v>
      </c>
      <c r="C41" s="46"/>
      <c r="D41" s="14">
        <f>D42</f>
        <v>18000</v>
      </c>
      <c r="E41" s="14">
        <f>E42</f>
        <v>65670.97</v>
      </c>
      <c r="F41" s="13">
        <f t="shared" si="0"/>
        <v>3.6483872222222224</v>
      </c>
    </row>
    <row r="42" spans="1:6" ht="24" customHeight="1" x14ac:dyDescent="0.2">
      <c r="A42" s="18" t="s">
        <v>65</v>
      </c>
      <c r="B42" s="45" t="s">
        <v>66</v>
      </c>
      <c r="C42" s="45"/>
      <c r="D42" s="15">
        <v>18000</v>
      </c>
      <c r="E42" s="15">
        <v>65670.97</v>
      </c>
      <c r="F42" s="12">
        <f t="shared" si="0"/>
        <v>3.6483872222222224</v>
      </c>
    </row>
    <row r="43" spans="1:6" ht="15" customHeight="1" x14ac:dyDescent="0.2">
      <c r="A43" s="17" t="s">
        <v>67</v>
      </c>
      <c r="B43" s="46" t="s">
        <v>68</v>
      </c>
      <c r="C43" s="46"/>
      <c r="D43" s="14">
        <f>D44+D45</f>
        <v>77400</v>
      </c>
      <c r="E43" s="14">
        <f>E44+E45</f>
        <v>42155.520000000004</v>
      </c>
      <c r="F43" s="13">
        <f t="shared" si="0"/>
        <v>0.54464496124031014</v>
      </c>
    </row>
    <row r="44" spans="1:6" ht="15" customHeight="1" x14ac:dyDescent="0.2">
      <c r="A44" s="18" t="s">
        <v>69</v>
      </c>
      <c r="B44" s="45" t="s">
        <v>70</v>
      </c>
      <c r="C44" s="45"/>
      <c r="D44" s="15">
        <v>41000</v>
      </c>
      <c r="E44" s="15">
        <v>10655.52</v>
      </c>
      <c r="F44" s="12">
        <f t="shared" si="0"/>
        <v>0.25989073170731708</v>
      </c>
    </row>
    <row r="45" spans="1:6" ht="33.950000000000003" customHeight="1" x14ac:dyDescent="0.2">
      <c r="A45" s="18" t="s">
        <v>71</v>
      </c>
      <c r="B45" s="45" t="s">
        <v>72</v>
      </c>
      <c r="C45" s="45"/>
      <c r="D45" s="15">
        <v>36400</v>
      </c>
      <c r="E45" s="15">
        <v>31500</v>
      </c>
      <c r="F45" s="12">
        <f t="shared" si="0"/>
        <v>0.86538461538461542</v>
      </c>
    </row>
    <row r="46" spans="1:6" ht="24" customHeight="1" x14ac:dyDescent="0.2">
      <c r="A46" s="17" t="s">
        <v>73</v>
      </c>
      <c r="B46" s="46" t="s">
        <v>74</v>
      </c>
      <c r="C46" s="46"/>
      <c r="D46" s="14">
        <f>D47+D52+D54+D58</f>
        <v>3193500</v>
      </c>
      <c r="E46" s="14">
        <f>E47+E52+E54+E58</f>
        <v>2915096.1700000004</v>
      </c>
      <c r="F46" s="13">
        <f t="shared" si="0"/>
        <v>0.91282172224831704</v>
      </c>
    </row>
    <row r="47" spans="1:6" ht="15" customHeight="1" x14ac:dyDescent="0.2">
      <c r="A47" s="17" t="s">
        <v>75</v>
      </c>
      <c r="B47" s="46" t="s">
        <v>76</v>
      </c>
      <c r="C47" s="46"/>
      <c r="D47" s="14">
        <f>D48+D49+D50+D51</f>
        <v>1967800</v>
      </c>
      <c r="E47" s="14">
        <f>E48+E49+E50+E51</f>
        <v>1678013.4800000002</v>
      </c>
      <c r="F47" s="13">
        <f t="shared" si="0"/>
        <v>0.85273578615712986</v>
      </c>
    </row>
    <row r="48" spans="1:6" ht="24" customHeight="1" x14ac:dyDescent="0.2">
      <c r="A48" s="18" t="s">
        <v>77</v>
      </c>
      <c r="B48" s="45" t="s">
        <v>78</v>
      </c>
      <c r="C48" s="45"/>
      <c r="D48" s="15">
        <v>35100</v>
      </c>
      <c r="E48" s="15">
        <v>56301.25</v>
      </c>
      <c r="F48" s="12">
        <f t="shared" si="0"/>
        <v>1.6040242165242165</v>
      </c>
    </row>
    <row r="49" spans="1:6" ht="15" customHeight="1" x14ac:dyDescent="0.2">
      <c r="A49" s="18" t="s">
        <v>79</v>
      </c>
      <c r="B49" s="45" t="s">
        <v>80</v>
      </c>
      <c r="C49" s="45"/>
      <c r="D49" s="15">
        <v>1810000</v>
      </c>
      <c r="E49" s="15">
        <f>1379876.58+92663.05</f>
        <v>1472539.6300000001</v>
      </c>
      <c r="F49" s="12">
        <f t="shared" si="0"/>
        <v>0.81355780662983435</v>
      </c>
    </row>
    <row r="50" spans="1:6" ht="24" customHeight="1" x14ac:dyDescent="0.2">
      <c r="A50" s="18" t="s">
        <v>81</v>
      </c>
      <c r="B50" s="45" t="s">
        <v>82</v>
      </c>
      <c r="C50" s="45"/>
      <c r="D50" s="15">
        <v>120000</v>
      </c>
      <c r="E50" s="15">
        <v>128695.6</v>
      </c>
      <c r="F50" s="12">
        <f t="shared" si="0"/>
        <v>1.0724633333333333</v>
      </c>
    </row>
    <row r="51" spans="1:6" ht="45" customHeight="1" x14ac:dyDescent="0.2">
      <c r="A51" s="18" t="s">
        <v>83</v>
      </c>
      <c r="B51" s="45" t="s">
        <v>84</v>
      </c>
      <c r="C51" s="45"/>
      <c r="D51" s="15">
        <v>2700</v>
      </c>
      <c r="E51" s="15">
        <v>20477</v>
      </c>
      <c r="F51" s="12">
        <f t="shared" si="0"/>
        <v>7.5840740740740742</v>
      </c>
    </row>
    <row r="52" spans="1:6" ht="24" customHeight="1" x14ac:dyDescent="0.2">
      <c r="A52" s="17" t="s">
        <v>85</v>
      </c>
      <c r="B52" s="46" t="s">
        <v>86</v>
      </c>
      <c r="C52" s="46"/>
      <c r="D52" s="14">
        <f>D53</f>
        <v>1000000</v>
      </c>
      <c r="E52" s="14">
        <f>E53</f>
        <v>938177.99</v>
      </c>
      <c r="F52" s="13">
        <f t="shared" si="0"/>
        <v>0.93817799000000002</v>
      </c>
    </row>
    <row r="53" spans="1:6" ht="24" customHeight="1" x14ac:dyDescent="0.2">
      <c r="A53" s="18" t="s">
        <v>87</v>
      </c>
      <c r="B53" s="45" t="s">
        <v>88</v>
      </c>
      <c r="C53" s="45"/>
      <c r="D53" s="15">
        <v>1000000</v>
      </c>
      <c r="E53" s="15">
        <v>938177.99</v>
      </c>
      <c r="F53" s="12">
        <f t="shared" si="0"/>
        <v>0.93817799000000002</v>
      </c>
    </row>
    <row r="54" spans="1:6" ht="15" customHeight="1" x14ac:dyDescent="0.2">
      <c r="A54" s="17" t="s">
        <v>89</v>
      </c>
      <c r="B54" s="46" t="s">
        <v>90</v>
      </c>
      <c r="C54" s="46"/>
      <c r="D54" s="14">
        <f>D55+D56+D57</f>
        <v>225700</v>
      </c>
      <c r="E54" s="14">
        <f>E55+E56+E57</f>
        <v>218153.81</v>
      </c>
      <c r="F54" s="13">
        <f t="shared" si="0"/>
        <v>0.96656539654408502</v>
      </c>
    </row>
    <row r="55" spans="1:6" ht="33.950000000000003" customHeight="1" x14ac:dyDescent="0.2">
      <c r="A55" s="18" t="s">
        <v>91</v>
      </c>
      <c r="B55" s="45" t="s">
        <v>92</v>
      </c>
      <c r="C55" s="45"/>
      <c r="D55" s="15">
        <v>144000</v>
      </c>
      <c r="E55" s="15">
        <v>134911.9</v>
      </c>
      <c r="F55" s="12">
        <f t="shared" si="0"/>
        <v>0.93688819444444438</v>
      </c>
    </row>
    <row r="56" spans="1:6" ht="15" customHeight="1" x14ac:dyDescent="0.2">
      <c r="A56" s="18" t="s">
        <v>93</v>
      </c>
      <c r="B56" s="45" t="s">
        <v>94</v>
      </c>
      <c r="C56" s="45"/>
      <c r="D56" s="15">
        <v>3000</v>
      </c>
      <c r="E56" s="15">
        <v>8994.41</v>
      </c>
      <c r="F56" s="12">
        <f t="shared" si="0"/>
        <v>2.9981366666666664</v>
      </c>
    </row>
    <row r="57" spans="1:6" ht="24" customHeight="1" x14ac:dyDescent="0.2">
      <c r="A57" s="18" t="s">
        <v>95</v>
      </c>
      <c r="B57" s="45" t="s">
        <v>96</v>
      </c>
      <c r="C57" s="45"/>
      <c r="D57" s="15">
        <v>78700</v>
      </c>
      <c r="E57" s="15">
        <v>74247.5</v>
      </c>
      <c r="F57" s="12">
        <f t="shared" si="0"/>
        <v>0.94342439644218556</v>
      </c>
    </row>
    <row r="58" spans="1:6" s="5" customFormat="1" ht="14.25" customHeight="1" x14ac:dyDescent="0.2">
      <c r="A58" s="17">
        <v>24000000</v>
      </c>
      <c r="B58" s="37" t="s">
        <v>115</v>
      </c>
      <c r="C58" s="38"/>
      <c r="D58" s="14">
        <f>D59</f>
        <v>0</v>
      </c>
      <c r="E58" s="14">
        <f>E59</f>
        <v>80750.89</v>
      </c>
      <c r="F58" s="12"/>
    </row>
    <row r="59" spans="1:6" s="5" customFormat="1" ht="14.25" customHeight="1" x14ac:dyDescent="0.2">
      <c r="A59" s="17">
        <v>24060000</v>
      </c>
      <c r="B59" s="37" t="s">
        <v>68</v>
      </c>
      <c r="C59" s="38"/>
      <c r="D59" s="14">
        <f>D60+D61</f>
        <v>0</v>
      </c>
      <c r="E59" s="14">
        <f>E60+E61</f>
        <v>80750.89</v>
      </c>
      <c r="F59" s="12"/>
    </row>
    <row r="60" spans="1:6" s="5" customFormat="1" ht="24" customHeight="1" x14ac:dyDescent="0.2">
      <c r="A60" s="18">
        <v>24062200</v>
      </c>
      <c r="B60" s="39" t="s">
        <v>116</v>
      </c>
      <c r="C60" s="40"/>
      <c r="D60" s="15"/>
      <c r="E60" s="15">
        <v>255</v>
      </c>
      <c r="F60" s="12"/>
    </row>
    <row r="61" spans="1:6" s="4" customFormat="1" ht="11.25" customHeight="1" x14ac:dyDescent="0.2">
      <c r="A61" s="18">
        <v>24060300</v>
      </c>
      <c r="B61" s="39" t="s">
        <v>68</v>
      </c>
      <c r="C61" s="40"/>
      <c r="D61" s="15"/>
      <c r="E61" s="15">
        <v>80495.89</v>
      </c>
      <c r="F61" s="12"/>
    </row>
    <row r="62" spans="1:6" ht="15" customHeight="1" x14ac:dyDescent="0.2">
      <c r="A62" s="17" t="s">
        <v>97</v>
      </c>
      <c r="B62" s="41" t="s">
        <v>98</v>
      </c>
      <c r="C62" s="42"/>
      <c r="D62" s="14">
        <f>D63</f>
        <v>52986597</v>
      </c>
      <c r="E62" s="14">
        <f>E63</f>
        <v>52070052.939999998</v>
      </c>
      <c r="F62" s="13">
        <f t="shared" si="0"/>
        <v>0.9827023414996815</v>
      </c>
    </row>
    <row r="63" spans="1:6" ht="15" customHeight="1" x14ac:dyDescent="0.2">
      <c r="A63" s="17" t="s">
        <v>99</v>
      </c>
      <c r="B63" s="41" t="s">
        <v>100</v>
      </c>
      <c r="C63" s="42"/>
      <c r="D63" s="14">
        <f>D64</f>
        <v>52986597</v>
      </c>
      <c r="E63" s="14">
        <f>E64</f>
        <v>52070052.939999998</v>
      </c>
      <c r="F63" s="13">
        <f t="shared" si="0"/>
        <v>0.9827023414996815</v>
      </c>
    </row>
    <row r="64" spans="1:6" ht="15" customHeight="1" x14ac:dyDescent="0.2">
      <c r="A64" s="17" t="s">
        <v>101</v>
      </c>
      <c r="B64" s="41" t="s">
        <v>102</v>
      </c>
      <c r="C64" s="42"/>
      <c r="D64" s="14">
        <f>D67+D65+D66</f>
        <v>52986597</v>
      </c>
      <c r="E64" s="14">
        <f>E67+E65+E66</f>
        <v>52070052.939999998</v>
      </c>
      <c r="F64" s="13">
        <f t="shared" si="0"/>
        <v>0.9827023414996815</v>
      </c>
    </row>
    <row r="65" spans="1:6" s="6" customFormat="1" ht="35.25" customHeight="1" x14ac:dyDescent="0.2">
      <c r="A65" s="18">
        <v>41051200</v>
      </c>
      <c r="B65" s="45" t="s">
        <v>117</v>
      </c>
      <c r="C65" s="45"/>
      <c r="D65" s="15">
        <v>67797</v>
      </c>
      <c r="E65" s="15">
        <v>67797</v>
      </c>
      <c r="F65" s="12">
        <f t="shared" si="0"/>
        <v>1</v>
      </c>
    </row>
    <row r="66" spans="1:6" s="7" customFormat="1" ht="34.5" customHeight="1" x14ac:dyDescent="0.2">
      <c r="A66" s="18">
        <v>41052300</v>
      </c>
      <c r="B66" s="45" t="s">
        <v>118</v>
      </c>
      <c r="C66" s="45"/>
      <c r="D66" s="15">
        <v>1250000</v>
      </c>
      <c r="E66" s="15">
        <v>1250000</v>
      </c>
      <c r="F66" s="12">
        <f t="shared" si="0"/>
        <v>1</v>
      </c>
    </row>
    <row r="67" spans="1:6" ht="15" customHeight="1" thickBot="1" x14ac:dyDescent="0.25">
      <c r="A67" s="27" t="s">
        <v>103</v>
      </c>
      <c r="B67" s="43" t="s">
        <v>104</v>
      </c>
      <c r="C67" s="44"/>
      <c r="D67" s="28">
        <v>51668800</v>
      </c>
      <c r="E67" s="28">
        <v>50752255.939999998</v>
      </c>
      <c r="F67" s="29">
        <f t="shared" si="0"/>
        <v>0.98226116999040036</v>
      </c>
    </row>
    <row r="68" spans="1:6" ht="15" customHeight="1" thickBot="1" x14ac:dyDescent="0.25">
      <c r="A68" s="30" t="s">
        <v>120</v>
      </c>
      <c r="B68" s="31"/>
      <c r="C68" s="32"/>
      <c r="D68" s="25">
        <f>D6+D39</f>
        <v>97088377</v>
      </c>
      <c r="E68" s="25">
        <f>E6+E39</f>
        <v>104585851.5</v>
      </c>
      <c r="F68" s="26">
        <f t="shared" si="0"/>
        <v>1.0772231932561813</v>
      </c>
    </row>
    <row r="69" spans="1:6" ht="15" customHeight="1" thickBot="1" x14ac:dyDescent="0.25">
      <c r="A69" s="30" t="s">
        <v>121</v>
      </c>
      <c r="B69" s="31"/>
      <c r="C69" s="32"/>
      <c r="D69" s="25">
        <f>D68+D62</f>
        <v>150074974</v>
      </c>
      <c r="E69" s="25">
        <f>E68+E62</f>
        <v>156655904.44</v>
      </c>
      <c r="F69" s="26">
        <f t="shared" si="0"/>
        <v>1.0438509517249692</v>
      </c>
    </row>
    <row r="70" spans="1:6" ht="9.9499999999999993" customHeight="1" x14ac:dyDescent="0.2"/>
    <row r="71" spans="1:6" ht="6.95" customHeight="1" x14ac:dyDescent="0.2"/>
    <row r="72" spans="1:6" ht="18" customHeight="1" x14ac:dyDescent="0.2">
      <c r="B72" s="33" t="s">
        <v>106</v>
      </c>
      <c r="C72" s="33"/>
      <c r="D72" s="33" t="s">
        <v>105</v>
      </c>
      <c r="E72" s="33"/>
    </row>
    <row r="73" spans="1:6" ht="12" customHeight="1" x14ac:dyDescent="0.2">
      <c r="A73" s="34"/>
      <c r="B73" s="34"/>
      <c r="C73" s="34"/>
      <c r="D73" s="34"/>
      <c r="E73" s="34"/>
    </row>
  </sheetData>
  <mergeCells count="72">
    <mergeCell ref="B8:C8"/>
    <mergeCell ref="A3:B3"/>
    <mergeCell ref="B4:C4"/>
    <mergeCell ref="B5:C5"/>
    <mergeCell ref="B6:C6"/>
    <mergeCell ref="B7:C7"/>
    <mergeCell ref="B24:C24"/>
    <mergeCell ref="B9:C9"/>
    <mergeCell ref="B10:C10"/>
    <mergeCell ref="B11:C11"/>
    <mergeCell ref="B12:C12"/>
    <mergeCell ref="B17:C17"/>
    <mergeCell ref="B18:C18"/>
    <mergeCell ref="B19:C19"/>
    <mergeCell ref="B20:C20"/>
    <mergeCell ref="B21:C21"/>
    <mergeCell ref="B22:C22"/>
    <mergeCell ref="B23:C23"/>
    <mergeCell ref="B37:C37"/>
    <mergeCell ref="B25:C25"/>
    <mergeCell ref="B26:C26"/>
    <mergeCell ref="B27:C27"/>
    <mergeCell ref="B28:C28"/>
    <mergeCell ref="B29:C29"/>
    <mergeCell ref="B30:C30"/>
    <mergeCell ref="B31:C31"/>
    <mergeCell ref="B33:C33"/>
    <mergeCell ref="B34:C34"/>
    <mergeCell ref="B35:C35"/>
    <mergeCell ref="B36:C36"/>
    <mergeCell ref="B45:C45"/>
    <mergeCell ref="B46:C46"/>
    <mergeCell ref="B38:C38"/>
    <mergeCell ref="B39:C39"/>
    <mergeCell ref="B40:C40"/>
    <mergeCell ref="B64:C64"/>
    <mergeCell ref="B67:C67"/>
    <mergeCell ref="B15:C15"/>
    <mergeCell ref="B14:C14"/>
    <mergeCell ref="B62:C62"/>
    <mergeCell ref="B58:C58"/>
    <mergeCell ref="B59:C59"/>
    <mergeCell ref="B61:C61"/>
    <mergeCell ref="B60:C60"/>
    <mergeCell ref="B65:C65"/>
    <mergeCell ref="B53:C53"/>
    <mergeCell ref="B54:C54"/>
    <mergeCell ref="B55:C55"/>
    <mergeCell ref="B56:C56"/>
    <mergeCell ref="B57:C57"/>
    <mergeCell ref="B66:C66"/>
    <mergeCell ref="A2:D2"/>
    <mergeCell ref="A1:D1"/>
    <mergeCell ref="B13:C13"/>
    <mergeCell ref="B16:C16"/>
    <mergeCell ref="B63:C63"/>
    <mergeCell ref="B32:C32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A68:C68"/>
    <mergeCell ref="A69:C69"/>
    <mergeCell ref="D72:E72"/>
    <mergeCell ref="B72:C72"/>
    <mergeCell ref="A73:E73"/>
  </mergeCells>
  <pageMargins left="0.25" right="0.30694444444444446" top="0.25" bottom="0.25" header="0.3" footer="0.3"/>
  <pageSetup paperSize="9" scale="95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Marina_Rada</cp:lastModifiedBy>
  <dcterms:created xsi:type="dcterms:W3CDTF">2020-01-13T06:56:39Z</dcterms:created>
  <dcterms:modified xsi:type="dcterms:W3CDTF">2020-03-05T12:14:27Z</dcterms:modified>
</cp:coreProperties>
</file>