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45" windowWidth="20115" windowHeight="7995" activeTab="1"/>
  </bookViews>
  <sheets>
    <sheet name="ДНЗ повна" sheetId="3" r:id="rId1"/>
    <sheet name="ДНЗ скор" sheetId="1" r:id="rId2"/>
  </sheets>
  <definedNames>
    <definedName name="_xlnm.Print_Area" localSheetId="1">'ДНЗ скор'!$A$1:$G$81</definedName>
  </definedNames>
  <calcPr calcId="125725"/>
</workbook>
</file>

<file path=xl/calcChain.xml><?xml version="1.0" encoding="utf-8"?>
<calcChain xmlns="http://schemas.openxmlformats.org/spreadsheetml/2006/main">
  <c r="J46" i="1"/>
  <c r="H46" l="1"/>
  <c r="E62"/>
  <c r="D62"/>
  <c r="F64"/>
  <c r="C62"/>
  <c r="D153" i="3"/>
  <c r="E153"/>
  <c r="C153"/>
  <c r="F6" l="1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103"/>
  <c r="F104"/>
  <c r="F105"/>
  <c r="F106"/>
  <c r="F107"/>
  <c r="F108"/>
  <c r="F109"/>
  <c r="F110"/>
  <c r="F111"/>
  <c r="F112"/>
  <c r="F113"/>
  <c r="F114"/>
  <c r="F115"/>
  <c r="F116"/>
  <c r="F117"/>
  <c r="F118"/>
  <c r="F119"/>
  <c r="F120"/>
  <c r="F121"/>
  <c r="F122"/>
  <c r="F123"/>
  <c r="F124"/>
  <c r="F125"/>
  <c r="F126"/>
  <c r="F127"/>
  <c r="F128"/>
  <c r="F129"/>
  <c r="F130"/>
  <c r="F131"/>
  <c r="F132"/>
  <c r="F133"/>
  <c r="F134"/>
  <c r="F135"/>
  <c r="F136"/>
  <c r="F137"/>
  <c r="F138"/>
  <c r="F139"/>
  <c r="F140"/>
  <c r="F141"/>
  <c r="F142"/>
  <c r="F143"/>
  <c r="F144"/>
  <c r="F145"/>
  <c r="F146"/>
  <c r="F147"/>
  <c r="F148"/>
  <c r="F149"/>
  <c r="F150"/>
  <c r="F151"/>
  <c r="F152"/>
  <c r="F153"/>
  <c r="F154"/>
  <c r="F156"/>
  <c r="F157"/>
  <c r="F158"/>
  <c r="F159"/>
  <c r="F160"/>
  <c r="F161"/>
  <c r="F162"/>
  <c r="F163"/>
  <c r="F164"/>
  <c r="F165"/>
  <c r="F166"/>
  <c r="F167"/>
  <c r="F168"/>
  <c r="F169"/>
  <c r="F5"/>
  <c r="D167"/>
  <c r="E167"/>
  <c r="D165"/>
  <c r="E165"/>
  <c r="D163"/>
  <c r="E163"/>
  <c r="D161"/>
  <c r="E161"/>
  <c r="D159"/>
  <c r="E159"/>
  <c r="D156"/>
  <c r="E156"/>
  <c r="D151"/>
  <c r="E151"/>
  <c r="D148"/>
  <c r="E148"/>
  <c r="D146"/>
  <c r="E146"/>
  <c r="D137"/>
  <c r="E137"/>
  <c r="D135"/>
  <c r="E135"/>
  <c r="D133"/>
  <c r="E133"/>
  <c r="D130"/>
  <c r="E130"/>
  <c r="D128"/>
  <c r="E128"/>
  <c r="D115"/>
  <c r="E115"/>
  <c r="D102"/>
  <c r="E102"/>
  <c r="E89"/>
  <c r="D89"/>
  <c r="D76"/>
  <c r="E76"/>
  <c r="D63"/>
  <c r="E63"/>
  <c r="D50"/>
  <c r="E50"/>
  <c r="D37"/>
  <c r="E37"/>
  <c r="D18"/>
  <c r="E18"/>
  <c r="D5"/>
  <c r="E5"/>
  <c r="D23"/>
  <c r="D36"/>
  <c r="E36"/>
  <c r="E35"/>
  <c r="D35"/>
  <c r="E34"/>
  <c r="D34"/>
  <c r="E33"/>
  <c r="D33"/>
  <c r="E32"/>
  <c r="D32"/>
  <c r="E31"/>
  <c r="D31"/>
  <c r="E30"/>
  <c r="D30"/>
  <c r="E29"/>
  <c r="D29"/>
  <c r="E28"/>
  <c r="D28"/>
  <c r="E27"/>
  <c r="D27"/>
  <c r="E26"/>
  <c r="D26"/>
  <c r="E25"/>
  <c r="D25"/>
  <c r="E24"/>
  <c r="E23" s="1"/>
  <c r="D24"/>
  <c r="C36"/>
  <c r="C35"/>
  <c r="C34"/>
  <c r="C33"/>
  <c r="C32"/>
  <c r="C31"/>
  <c r="C30"/>
  <c r="C29"/>
  <c r="C28"/>
  <c r="C26"/>
  <c r="C27"/>
  <c r="C25"/>
  <c r="C24"/>
  <c r="C167"/>
  <c r="C165"/>
  <c r="C163"/>
  <c r="C161"/>
  <c r="C159"/>
  <c r="C156"/>
  <c r="C151"/>
  <c r="C148"/>
  <c r="C146"/>
  <c r="C137"/>
  <c r="C135"/>
  <c r="C133"/>
  <c r="C130"/>
  <c r="C128"/>
  <c r="C115"/>
  <c r="C102"/>
  <c r="C89"/>
  <c r="C76"/>
  <c r="C63"/>
  <c r="C50"/>
  <c r="C37"/>
  <c r="C18"/>
  <c r="C5"/>
  <c r="F6" i="1"/>
  <c r="F7"/>
  <c r="F8"/>
  <c r="F9"/>
  <c r="F10"/>
  <c r="F11"/>
  <c r="F12"/>
  <c r="F13"/>
  <c r="F14"/>
  <c r="F15"/>
  <c r="F16"/>
  <c r="F17"/>
  <c r="F19"/>
  <c r="F20"/>
  <c r="F21"/>
  <c r="F22"/>
  <c r="F24"/>
  <c r="F25"/>
  <c r="F26"/>
  <c r="F27"/>
  <c r="F28"/>
  <c r="F29"/>
  <c r="F30"/>
  <c r="F31"/>
  <c r="F32"/>
  <c r="F33"/>
  <c r="F34"/>
  <c r="F35"/>
  <c r="F36"/>
  <c r="F38"/>
  <c r="F40"/>
  <c r="F41"/>
  <c r="F43"/>
  <c r="F45"/>
  <c r="F47"/>
  <c r="F48"/>
  <c r="F49"/>
  <c r="F50"/>
  <c r="F51"/>
  <c r="F52"/>
  <c r="F53"/>
  <c r="F54"/>
  <c r="F56"/>
  <c r="F58"/>
  <c r="F59"/>
  <c r="F61"/>
  <c r="F63"/>
  <c r="F66"/>
  <c r="F67"/>
  <c r="F69"/>
  <c r="F71"/>
  <c r="F73"/>
  <c r="F75"/>
  <c r="F77"/>
  <c r="D76"/>
  <c r="E76"/>
  <c r="F76" s="1"/>
  <c r="D74"/>
  <c r="E74"/>
  <c r="F74" s="1"/>
  <c r="D72"/>
  <c r="E72"/>
  <c r="F72" s="1"/>
  <c r="D70"/>
  <c r="E70"/>
  <c r="F70" s="1"/>
  <c r="D68"/>
  <c r="E68"/>
  <c r="F68" s="1"/>
  <c r="D65"/>
  <c r="F65" s="1"/>
  <c r="E65"/>
  <c r="F62"/>
  <c r="D60"/>
  <c r="E60"/>
  <c r="F60" s="1"/>
  <c r="D57"/>
  <c r="E57"/>
  <c r="F57" s="1"/>
  <c r="D55"/>
  <c r="E55"/>
  <c r="F55" s="1"/>
  <c r="D46"/>
  <c r="E46"/>
  <c r="F46" s="1"/>
  <c r="D44"/>
  <c r="E44"/>
  <c r="F44" s="1"/>
  <c r="D42"/>
  <c r="E42"/>
  <c r="F42" s="1"/>
  <c r="D39"/>
  <c r="E39"/>
  <c r="F39" s="1"/>
  <c r="D37"/>
  <c r="E37"/>
  <c r="F37" s="1"/>
  <c r="E23"/>
  <c r="F23" s="1"/>
  <c r="D23"/>
  <c r="D18"/>
  <c r="E18"/>
  <c r="F18" s="1"/>
  <c r="E5"/>
  <c r="F5" s="1"/>
  <c r="D5"/>
  <c r="C76"/>
  <c r="C74"/>
  <c r="C72"/>
  <c r="C70"/>
  <c r="C68"/>
  <c r="C65"/>
  <c r="C60"/>
  <c r="C57"/>
  <c r="C55"/>
  <c r="C46"/>
  <c r="C44"/>
  <c r="C42"/>
  <c r="C39"/>
  <c r="C37"/>
  <c r="C23"/>
  <c r="C18"/>
  <c r="C5"/>
  <c r="C78" l="1"/>
  <c r="C169" i="3"/>
  <c r="C23"/>
  <c r="E78" i="1"/>
  <c r="D78"/>
  <c r="F78" l="1"/>
</calcChain>
</file>

<file path=xl/sharedStrings.xml><?xml version="1.0" encoding="utf-8"?>
<sst xmlns="http://schemas.openxmlformats.org/spreadsheetml/2006/main" count="497" uniqueCount="96">
  <si>
    <t>Загальний фонд</t>
  </si>
  <si>
    <t>грн.</t>
  </si>
  <si>
    <t>Код</t>
  </si>
  <si>
    <t>Показник</t>
  </si>
  <si>
    <t>% виконання на вказаний період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</si>
  <si>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</si>
  <si>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</si>
  <si>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2111</t>
  </si>
  <si>
    <t>Заробітна плата</t>
  </si>
  <si>
    <t>2120</t>
  </si>
  <si>
    <t>Нарахування на оплату праці</t>
  </si>
  <si>
    <t>2210</t>
  </si>
  <si>
    <t>Предмети, матеріали, обладнання та інвентар</t>
  </si>
  <si>
    <t>2240</t>
  </si>
  <si>
    <t>Оплата послуг (крім комунальних)</t>
  </si>
  <si>
    <t>2250</t>
  </si>
  <si>
    <t>Видатки на відрядження</t>
  </si>
  <si>
    <t>2272</t>
  </si>
  <si>
    <t>Оплата водопостачання та водовідведення</t>
  </si>
  <si>
    <t>2273</t>
  </si>
  <si>
    <t>Оплата електроенергії</t>
  </si>
  <si>
    <t>2274</t>
  </si>
  <si>
    <t>Оплата природного газу</t>
  </si>
  <si>
    <t>2275</t>
  </si>
  <si>
    <t>Оплата інших енергоносіїв та інших комунальних послуг</t>
  </si>
  <si>
    <t>2282</t>
  </si>
  <si>
    <t>Окремі заходи по реалізації державних (регіональних) програм, не віднесені до заходів розвитку</t>
  </si>
  <si>
    <t>2730</t>
  </si>
  <si>
    <t>Інші виплати населенню</t>
  </si>
  <si>
    <t>2800</t>
  </si>
  <si>
    <t>Інші поточні видатки</t>
  </si>
  <si>
    <t>0180</t>
  </si>
  <si>
    <t>Інша діяльність у сфері державного управління</t>
  </si>
  <si>
    <t>2610</t>
  </si>
  <si>
    <t>Субсидії та поточні трансферти підприємствам (установам, організаціям)</t>
  </si>
  <si>
    <t>1010</t>
  </si>
  <si>
    <t>Надання дошкільної освіти</t>
  </si>
  <si>
    <t>2220</t>
  </si>
  <si>
    <t>Медикаменти та перев`язувальні матеріали</t>
  </si>
  <si>
    <t>2230</t>
  </si>
  <si>
    <t>Продукти харчування</t>
  </si>
  <si>
    <t>3035</t>
  </si>
  <si>
    <t>Компенсаційні виплати за пільговий проїзд окремих категорій громадян на залізничному транспорті</t>
  </si>
  <si>
    <t>3133</t>
  </si>
  <si>
    <t>Інші заходи та заклади молодіжної політики</t>
  </si>
  <si>
    <t>3140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</si>
  <si>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</si>
  <si>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3242</t>
  </si>
  <si>
    <t>Інші заходи у сфері соціального захисту і соціального забезпечення</t>
  </si>
  <si>
    <t>4060</t>
  </si>
  <si>
    <t>Забезпечення діяльності палаців i будинків культури, клубів, центрів дозвілля та iнших клубних закладів</t>
  </si>
  <si>
    <t>4081</t>
  </si>
  <si>
    <t>Забезпечення діяльності інших закладів в галузі культури і мистецтва</t>
  </si>
  <si>
    <t>4082</t>
  </si>
  <si>
    <t>Інші заходи в галузі культури і мистецтва</t>
  </si>
  <si>
    <t>5062</t>
  </si>
  <si>
    <t>Підтримка спорту вищих досягнень та організацій, які здійснюють фізкультурно-спортивну діяльність в регіоні</t>
  </si>
  <si>
    <t>6020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</si>
  <si>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</si>
  <si>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6030</t>
  </si>
  <si>
    <t>Організація благоустрою населених пунктів</t>
  </si>
  <si>
    <t>6090</t>
  </si>
  <si>
    <t>Інша діяльність у сфері житлово-комунального господарства</t>
  </si>
  <si>
    <t>7130</t>
  </si>
  <si>
    <t>Здійснення заходів із землеустрою</t>
  </si>
  <si>
    <t>8220</t>
  </si>
  <si>
    <t>Заходи та роботи з мобілізаційної підготовки місцевого значення</t>
  </si>
  <si>
    <t>8230</t>
  </si>
  <si>
    <t>Інші заходи громадського порядку та безпеки</t>
  </si>
  <si>
    <t>9770</t>
  </si>
  <si>
    <t>Інші субвенції з місцевого бюджету</t>
  </si>
  <si>
    <t>2620</t>
  </si>
  <si>
    <t>Поточні трансферти органам державного управління інших рівнів</t>
  </si>
  <si>
    <t xml:space="preserve"> </t>
  </si>
  <si>
    <t xml:space="preserve">Усього </t>
  </si>
  <si>
    <t>Скоригований план за 1 півріччя</t>
  </si>
  <si>
    <t>Касові видатки за 1 півріччя</t>
  </si>
  <si>
    <t>Аналіз фінансування установ за 1 півріччя 2019 року</t>
  </si>
  <si>
    <t>Скоригований план на рік</t>
  </si>
  <si>
    <t>ДНЗ (дитячий садок) "Лісова казка"</t>
  </si>
  <si>
    <t>ДНЗ "Спадкоємець"</t>
  </si>
  <si>
    <t>ДНЗ (ясла-садок) "Даринка"</t>
  </si>
  <si>
    <t>ДНЗ №4 "Берізка"</t>
  </si>
  <si>
    <t>ДНЗ ясла-садок "Іскорка"</t>
  </si>
  <si>
    <t>ДНЗ-ЦРД "Джерельце"</t>
  </si>
  <si>
    <t>ДНЗ (ясла-садок) "Казка"</t>
  </si>
  <si>
    <t>Начальник бюджетного відділу</t>
  </si>
  <si>
    <t>Т.Т.Клєпікова</t>
  </si>
  <si>
    <r>
      <t>Субсидії та поточні трансферти підприємствам (установам, організаціям)</t>
    </r>
    <r>
      <rPr>
        <i/>
        <sz val="10"/>
        <color theme="1"/>
        <rFont val="Times New Roman"/>
        <family val="1"/>
        <charset val="204"/>
      </rPr>
      <t xml:space="preserve"> КП "Боярський інформаційний центр"</t>
    </r>
  </si>
  <si>
    <r>
      <t>Субсидії та поточні трансферти підприємствам (установам, організаціям)</t>
    </r>
    <r>
      <rPr>
        <i/>
        <sz val="10"/>
        <color theme="1"/>
        <rFont val="Calibri"/>
        <family val="2"/>
        <charset val="204"/>
        <scheme val="minor"/>
      </rPr>
      <t>КП "БГВУЖКГ"</t>
    </r>
  </si>
  <si>
    <r>
      <t>Субсидії та поточні трансферти підприємствам (установам, організаціям)</t>
    </r>
    <r>
      <rPr>
        <i/>
        <sz val="10"/>
        <color theme="1"/>
        <rFont val="Calibri"/>
        <family val="2"/>
        <charset val="204"/>
        <scheme val="minor"/>
      </rPr>
      <t>КП "Міська ритуальна служба"</t>
    </r>
  </si>
  <si>
    <r>
      <t>Субсидії та поточні трансферти підприємствам (установам, організаціям)</t>
    </r>
    <r>
      <rPr>
        <i/>
        <sz val="10"/>
        <color theme="1"/>
        <rFont val="Calibri"/>
        <family val="2"/>
        <charset val="204"/>
        <scheme val="minor"/>
      </rPr>
      <t>ГФ "Боярський міський патруль"</t>
    </r>
  </si>
  <si>
    <r>
      <t>Субсидії та поточні трансферти підприємствам (установам, організаціям)</t>
    </r>
    <r>
      <rPr>
        <i/>
        <sz val="10"/>
        <color theme="1"/>
        <rFont val="Calibri"/>
        <family val="2"/>
        <charset val="204"/>
        <scheme val="minor"/>
      </rPr>
      <t>КП "БОК"</t>
    </r>
  </si>
  <si>
    <r>
      <t>Субсидії та поточні трансферти підприємствам (установам, організаціям</t>
    </r>
    <r>
      <rPr>
        <i/>
        <sz val="10"/>
        <color theme="1"/>
        <rFont val="Calibri"/>
        <family val="2"/>
        <charset val="204"/>
        <scheme val="minor"/>
      </rPr>
      <t xml:space="preserve">) </t>
    </r>
  </si>
  <si>
    <r>
      <t>Субсидії та поточні трансферти підприємствам (установам, організаціям)</t>
    </r>
    <r>
      <rPr>
        <i/>
        <sz val="10"/>
        <color theme="1"/>
        <rFont val="Calibri"/>
        <family val="2"/>
        <charset val="204"/>
        <scheme val="minor"/>
      </rPr>
      <t>КП "Боярський інформаційний центр"</t>
    </r>
  </si>
  <si>
    <r>
      <t>Субсидії та поточні трансферти підприємствам (установам, організаціям)</t>
    </r>
    <r>
      <rPr>
        <i/>
        <sz val="10"/>
        <color theme="1"/>
        <rFont val="Calibri"/>
        <family val="2"/>
        <charset val="204"/>
        <scheme val="minor"/>
      </rPr>
      <t>КП "Боярка-водоканал"</t>
    </r>
  </si>
</sst>
</file>

<file path=xl/styles.xml><?xml version="1.0" encoding="utf-8"?>
<styleSheet xmlns="http://schemas.openxmlformats.org/spreadsheetml/2006/main">
  <numFmts count="1">
    <numFmt numFmtId="164" formatCode="#0.00"/>
  </numFmts>
  <fonts count="7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10"/>
      <color theme="1"/>
      <name val="Calibri"/>
      <family val="2"/>
      <charset val="204"/>
      <scheme val="minor"/>
    </font>
    <font>
      <i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quotePrefix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164" fontId="0" fillId="0" borderId="1" xfId="0" applyNumberFormat="1" applyBorder="1" applyAlignment="1">
      <alignment vertical="center" wrapText="1"/>
    </xf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quotePrefix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164" fontId="0" fillId="0" borderId="1" xfId="0" applyNumberFormat="1" applyBorder="1" applyAlignment="1">
      <alignment vertical="center" wrapText="1"/>
    </xf>
    <xf numFmtId="0" fontId="1" fillId="2" borderId="1" xfId="0" quotePrefix="1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164" fontId="1" fillId="2" borderId="1" xfId="0" applyNumberFormat="1" applyFont="1" applyFill="1" applyBorder="1" applyAlignment="1">
      <alignment vertical="center" wrapText="1"/>
    </xf>
    <xf numFmtId="0" fontId="0" fillId="0" borderId="1" xfId="0" applyBorder="1"/>
    <xf numFmtId="0" fontId="0" fillId="0" borderId="0" xfId="0"/>
    <xf numFmtId="0" fontId="0" fillId="0" borderId="0" xfId="0"/>
    <xf numFmtId="0" fontId="0" fillId="0" borderId="1" xfId="0" quotePrefix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164" fontId="0" fillId="0" borderId="1" xfId="0" applyNumberFormat="1" applyBorder="1" applyAlignment="1">
      <alignment vertical="center" wrapText="1"/>
    </xf>
    <xf numFmtId="0" fontId="3" fillId="0" borderId="1" xfId="0" applyFont="1" applyBorder="1" applyAlignment="1">
      <alignment vertical="top" wrapText="1"/>
    </xf>
    <xf numFmtId="0" fontId="0" fillId="0" borderId="0" xfId="0"/>
    <xf numFmtId="0" fontId="0" fillId="0" borderId="1" xfId="0" quotePrefix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164" fontId="0" fillId="0" borderId="1" xfId="0" applyNumberFormat="1" applyBorder="1" applyAlignment="1">
      <alignment vertical="center" wrapText="1"/>
    </xf>
    <xf numFmtId="0" fontId="0" fillId="0" borderId="1" xfId="0" quotePrefix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3" fillId="0" borderId="1" xfId="0" applyFont="1" applyBorder="1" applyAlignment="1">
      <alignment vertical="top" wrapText="1"/>
    </xf>
    <xf numFmtId="0" fontId="0" fillId="0" borderId="0" xfId="0"/>
    <xf numFmtId="0" fontId="0" fillId="0" borderId="1" xfId="0" quotePrefix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164" fontId="0" fillId="0" borderId="1" xfId="0" applyNumberFormat="1" applyBorder="1" applyAlignment="1">
      <alignment vertical="center" wrapText="1"/>
    </xf>
    <xf numFmtId="0" fontId="3" fillId="0" borderId="1" xfId="0" applyFont="1" applyBorder="1" applyAlignment="1">
      <alignment horizontal="left" vertical="top" wrapText="1"/>
    </xf>
    <xf numFmtId="0" fontId="0" fillId="0" borderId="0" xfId="0"/>
    <xf numFmtId="0" fontId="0" fillId="0" borderId="1" xfId="0" quotePrefix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164" fontId="0" fillId="0" borderId="1" xfId="0" applyNumberFormat="1" applyBorder="1" applyAlignment="1">
      <alignment vertical="center" wrapText="1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0" fillId="0" borderId="0" xfId="0"/>
    <xf numFmtId="0" fontId="0" fillId="0" borderId="1" xfId="0" quotePrefix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164" fontId="0" fillId="0" borderId="1" xfId="0" applyNumberFormat="1" applyBorder="1" applyAlignment="1">
      <alignment vertical="center" wrapText="1"/>
    </xf>
    <xf numFmtId="0" fontId="0" fillId="0" borderId="0" xfId="0"/>
    <xf numFmtId="0" fontId="0" fillId="0" borderId="1" xfId="0" quotePrefix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3" fillId="0" borderId="1" xfId="0" applyFont="1" applyBorder="1" applyAlignment="1">
      <alignment horizontal="left" vertical="top" wrapText="1"/>
    </xf>
    <xf numFmtId="164" fontId="0" fillId="0" borderId="1" xfId="0" applyNumberFormat="1" applyBorder="1" applyAlignment="1">
      <alignment vertical="center" wrapText="1"/>
    </xf>
    <xf numFmtId="0" fontId="3" fillId="0" borderId="1" xfId="0" applyFont="1" applyBorder="1" applyAlignment="1">
      <alignment horizontal="left" vertical="top" wrapText="1"/>
    </xf>
    <xf numFmtId="164" fontId="0" fillId="0" borderId="1" xfId="0" applyNumberFormat="1" applyBorder="1" applyAlignment="1">
      <alignment vertical="center" wrapText="1"/>
    </xf>
    <xf numFmtId="164" fontId="0" fillId="0" borderId="1" xfId="0" applyNumberFormat="1" applyBorder="1" applyAlignment="1">
      <alignment vertical="center" wrapText="1"/>
    </xf>
    <xf numFmtId="164" fontId="0" fillId="0" borderId="1" xfId="0" applyNumberFormat="1" applyBorder="1" applyAlignment="1">
      <alignment vertical="center" wrapText="1"/>
    </xf>
    <xf numFmtId="164" fontId="0" fillId="0" borderId="1" xfId="0" applyNumberFormat="1" applyBorder="1" applyAlignment="1">
      <alignment vertical="center" wrapText="1"/>
    </xf>
    <xf numFmtId="164" fontId="0" fillId="0" borderId="1" xfId="0" applyNumberFormat="1" applyBorder="1" applyAlignment="1">
      <alignment vertical="center" wrapText="1"/>
    </xf>
    <xf numFmtId="164" fontId="0" fillId="0" borderId="1" xfId="0" applyNumberFormat="1" applyBorder="1" applyAlignment="1">
      <alignment vertical="center" wrapText="1"/>
    </xf>
    <xf numFmtId="9" fontId="1" fillId="2" borderId="1" xfId="0" applyNumberFormat="1" applyFont="1" applyFill="1" applyBorder="1" applyAlignment="1">
      <alignment vertical="center" wrapText="1"/>
    </xf>
    <xf numFmtId="0" fontId="0" fillId="0" borderId="0" xfId="0"/>
    <xf numFmtId="164" fontId="0" fillId="0" borderId="1" xfId="0" applyNumberFormat="1" applyBorder="1" applyAlignment="1">
      <alignment vertical="center" wrapText="1"/>
    </xf>
    <xf numFmtId="0" fontId="4" fillId="0" borderId="1" xfId="0" applyFont="1" applyBorder="1" applyAlignment="1">
      <alignment horizontal="left" vertical="top" wrapText="1"/>
    </xf>
    <xf numFmtId="0" fontId="0" fillId="0" borderId="1" xfId="0" quotePrefix="1" applyBorder="1" applyAlignment="1">
      <alignment horizontal="left" vertical="center" wrapText="1"/>
    </xf>
    <xf numFmtId="164" fontId="0" fillId="0" borderId="0" xfId="0" applyNumberForma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70"/>
  <sheetViews>
    <sheetView topLeftCell="B108" zoomScale="90" zoomScaleNormal="90" workbookViewId="0">
      <selection activeCell="E169" sqref="E169"/>
    </sheetView>
  </sheetViews>
  <sheetFormatPr defaultRowHeight="12.75"/>
  <cols>
    <col min="1" max="1" width="10.7109375" style="7" customWidth="1"/>
    <col min="2" max="2" width="50.7109375" style="7" customWidth="1"/>
    <col min="3" max="3" width="12.7109375" style="7" customWidth="1"/>
    <col min="4" max="4" width="13.140625" style="7" customWidth="1"/>
    <col min="5" max="5" width="12.7109375" style="7" customWidth="1"/>
    <col min="6" max="6" width="11.7109375" style="7" customWidth="1"/>
    <col min="7" max="7" width="9.140625" style="7"/>
    <col min="8" max="8" width="14.85546875" style="7" customWidth="1"/>
    <col min="9" max="16384" width="9.140625" style="7"/>
  </cols>
  <sheetData>
    <row r="1" spans="1:6" ht="18.75">
      <c r="A1" s="65" t="s">
        <v>77</v>
      </c>
      <c r="B1" s="66"/>
      <c r="C1" s="66"/>
      <c r="D1" s="66"/>
      <c r="E1" s="66"/>
    </row>
    <row r="2" spans="1:6">
      <c r="A2" s="66" t="s">
        <v>0</v>
      </c>
      <c r="B2" s="66"/>
      <c r="C2" s="66"/>
      <c r="D2" s="66"/>
      <c r="E2" s="66"/>
    </row>
    <row r="3" spans="1:6">
      <c r="F3" s="9" t="s">
        <v>1</v>
      </c>
    </row>
    <row r="4" spans="1:6" s="8" customFormat="1" ht="53.25" customHeight="1">
      <c r="A4" s="11" t="s">
        <v>2</v>
      </c>
      <c r="B4" s="11" t="s">
        <v>3</v>
      </c>
      <c r="C4" s="11" t="s">
        <v>78</v>
      </c>
      <c r="D4" s="11" t="s">
        <v>75</v>
      </c>
      <c r="E4" s="11" t="s">
        <v>76</v>
      </c>
      <c r="F4" s="11" t="s">
        <v>4</v>
      </c>
    </row>
    <row r="5" spans="1:6" ht="51">
      <c r="A5" s="15" t="s">
        <v>5</v>
      </c>
      <c r="B5" s="16" t="s">
        <v>6</v>
      </c>
      <c r="C5" s="17">
        <f>C6+C7+C8+C9+C10+C11+C12+C13+C14+C15+C16+C17</f>
        <v>19585500</v>
      </c>
      <c r="D5" s="17">
        <f t="shared" ref="D5:E5" si="0">D6+D7+D8+D9+D10+D11+D12+D13+D14+D15+D16+D17</f>
        <v>10933400</v>
      </c>
      <c r="E5" s="17">
        <f t="shared" si="0"/>
        <v>9471031.75</v>
      </c>
      <c r="F5" s="59">
        <f>E5/D5</f>
        <v>0.86624762196571969</v>
      </c>
    </row>
    <row r="6" spans="1:6">
      <c r="A6" s="12" t="s">
        <v>7</v>
      </c>
      <c r="B6" s="13" t="s">
        <v>8</v>
      </c>
      <c r="C6" s="14">
        <v>13210400</v>
      </c>
      <c r="D6" s="14">
        <v>7300000</v>
      </c>
      <c r="E6" s="14">
        <v>6871862</v>
      </c>
      <c r="F6" s="59">
        <f t="shared" ref="F6:F69" si="1">E6/D6</f>
        <v>0.94135095890410958</v>
      </c>
    </row>
    <row r="7" spans="1:6">
      <c r="A7" s="12" t="s">
        <v>9</v>
      </c>
      <c r="B7" s="13" t="s">
        <v>10</v>
      </c>
      <c r="C7" s="14">
        <v>2906300</v>
      </c>
      <c r="D7" s="14">
        <v>1606000</v>
      </c>
      <c r="E7" s="14">
        <v>1535472.7</v>
      </c>
      <c r="F7" s="59">
        <f t="shared" si="1"/>
        <v>0.95608511830635112</v>
      </c>
    </row>
    <row r="8" spans="1:6">
      <c r="A8" s="12" t="s">
        <v>11</v>
      </c>
      <c r="B8" s="13" t="s">
        <v>12</v>
      </c>
      <c r="C8" s="14">
        <v>825000</v>
      </c>
      <c r="D8" s="14">
        <v>545000</v>
      </c>
      <c r="E8" s="14">
        <v>494615.71</v>
      </c>
      <c r="F8" s="59">
        <f t="shared" si="1"/>
        <v>0.90755176146788996</v>
      </c>
    </row>
    <row r="9" spans="1:6">
      <c r="A9" s="12" t="s">
        <v>13</v>
      </c>
      <c r="B9" s="13" t="s">
        <v>14</v>
      </c>
      <c r="C9" s="14">
        <v>1484000</v>
      </c>
      <c r="D9" s="14">
        <v>764000</v>
      </c>
      <c r="E9" s="14">
        <v>256661.43</v>
      </c>
      <c r="F9" s="59">
        <f t="shared" si="1"/>
        <v>0.33594428010471206</v>
      </c>
    </row>
    <row r="10" spans="1:6">
      <c r="A10" s="12" t="s">
        <v>15</v>
      </c>
      <c r="B10" s="13" t="s">
        <v>16</v>
      </c>
      <c r="C10" s="14">
        <v>50000</v>
      </c>
      <c r="D10" s="14">
        <v>50000</v>
      </c>
      <c r="E10" s="14">
        <v>0</v>
      </c>
      <c r="F10" s="59">
        <f t="shared" si="1"/>
        <v>0</v>
      </c>
    </row>
    <row r="11" spans="1:6">
      <c r="A11" s="12" t="s">
        <v>17</v>
      </c>
      <c r="B11" s="13" t="s">
        <v>18</v>
      </c>
      <c r="C11" s="14">
        <v>20000</v>
      </c>
      <c r="D11" s="14">
        <v>10200</v>
      </c>
      <c r="E11" s="14">
        <v>4940.43</v>
      </c>
      <c r="F11" s="59">
        <f t="shared" si="1"/>
        <v>0.48435588235294119</v>
      </c>
    </row>
    <row r="12" spans="1:6">
      <c r="A12" s="12" t="s">
        <v>19</v>
      </c>
      <c r="B12" s="13" t="s">
        <v>20</v>
      </c>
      <c r="C12" s="14">
        <v>250000</v>
      </c>
      <c r="D12" s="14">
        <v>127200</v>
      </c>
      <c r="E12" s="14">
        <v>88893.49</v>
      </c>
      <c r="F12" s="59">
        <f t="shared" si="1"/>
        <v>0.69884819182389946</v>
      </c>
    </row>
    <row r="13" spans="1:6">
      <c r="A13" s="12" t="s">
        <v>21</v>
      </c>
      <c r="B13" s="13" t="s">
        <v>22</v>
      </c>
      <c r="C13" s="14">
        <v>510000</v>
      </c>
      <c r="D13" s="14">
        <v>300000</v>
      </c>
      <c r="E13" s="14">
        <v>102468.18</v>
      </c>
      <c r="F13" s="59">
        <f t="shared" si="1"/>
        <v>0.34156059999999999</v>
      </c>
    </row>
    <row r="14" spans="1:6">
      <c r="A14" s="12" t="s">
        <v>23</v>
      </c>
      <c r="B14" s="13" t="s">
        <v>24</v>
      </c>
      <c r="C14" s="14">
        <v>150000</v>
      </c>
      <c r="D14" s="14">
        <v>101000</v>
      </c>
      <c r="E14" s="14">
        <v>62880</v>
      </c>
      <c r="F14" s="59">
        <f t="shared" si="1"/>
        <v>0.62257425742574257</v>
      </c>
    </row>
    <row r="15" spans="1:6" ht="25.5">
      <c r="A15" s="12" t="s">
        <v>25</v>
      </c>
      <c r="B15" s="13" t="s">
        <v>26</v>
      </c>
      <c r="C15" s="14">
        <v>29800</v>
      </c>
      <c r="D15" s="14">
        <v>20000</v>
      </c>
      <c r="E15" s="14">
        <v>3184</v>
      </c>
      <c r="F15" s="59">
        <f t="shared" si="1"/>
        <v>0.15920000000000001</v>
      </c>
    </row>
    <row r="16" spans="1:6">
      <c r="A16" s="12" t="s">
        <v>27</v>
      </c>
      <c r="B16" s="13" t="s">
        <v>28</v>
      </c>
      <c r="C16" s="14">
        <v>10000</v>
      </c>
      <c r="D16" s="14">
        <v>10000</v>
      </c>
      <c r="E16" s="14">
        <v>5000</v>
      </c>
      <c r="F16" s="59">
        <f t="shared" si="1"/>
        <v>0.5</v>
      </c>
    </row>
    <row r="17" spans="1:6">
      <c r="A17" s="12" t="s">
        <v>29</v>
      </c>
      <c r="B17" s="13" t="s">
        <v>30</v>
      </c>
      <c r="C17" s="14">
        <v>140000</v>
      </c>
      <c r="D17" s="14">
        <v>100000</v>
      </c>
      <c r="E17" s="14">
        <v>45053.81</v>
      </c>
      <c r="F17" s="59">
        <f t="shared" si="1"/>
        <v>0.4505381</v>
      </c>
    </row>
    <row r="18" spans="1:6">
      <c r="A18" s="15" t="s">
        <v>31</v>
      </c>
      <c r="B18" s="16" t="s">
        <v>32</v>
      </c>
      <c r="C18" s="17">
        <f>C19+C20+C21+C22</f>
        <v>2371000</v>
      </c>
      <c r="D18" s="17">
        <f t="shared" ref="D18:E18" si="2">D19+D20+D21+D22</f>
        <v>1661000</v>
      </c>
      <c r="E18" s="17">
        <f t="shared" si="2"/>
        <v>956281.17999999993</v>
      </c>
      <c r="F18" s="59">
        <f t="shared" si="1"/>
        <v>0.57572617700180606</v>
      </c>
    </row>
    <row r="19" spans="1:6">
      <c r="A19" s="12" t="s">
        <v>11</v>
      </c>
      <c r="B19" s="13" t="s">
        <v>12</v>
      </c>
      <c r="C19" s="14">
        <v>500000</v>
      </c>
      <c r="D19" s="14">
        <v>400000</v>
      </c>
      <c r="E19" s="14">
        <v>238966.92</v>
      </c>
      <c r="F19" s="59">
        <f t="shared" si="1"/>
        <v>0.59741730000000004</v>
      </c>
    </row>
    <row r="20" spans="1:6">
      <c r="A20" s="12" t="s">
        <v>13</v>
      </c>
      <c r="B20" s="13" t="s">
        <v>14</v>
      </c>
      <c r="C20" s="14">
        <v>421000</v>
      </c>
      <c r="D20" s="14">
        <v>371000</v>
      </c>
      <c r="E20" s="14">
        <v>29953.8</v>
      </c>
      <c r="F20" s="59">
        <f t="shared" si="1"/>
        <v>8.0738005390835574E-2</v>
      </c>
    </row>
    <row r="21" spans="1:6" ht="25.5">
      <c r="A21" s="12" t="s">
        <v>25</v>
      </c>
      <c r="B21" s="13" t="s">
        <v>26</v>
      </c>
      <c r="C21" s="14">
        <v>150000</v>
      </c>
      <c r="D21" s="14">
        <v>150000</v>
      </c>
      <c r="E21" s="14">
        <v>0</v>
      </c>
      <c r="F21" s="59">
        <f t="shared" si="1"/>
        <v>0</v>
      </c>
    </row>
    <row r="22" spans="1:6" ht="25.5">
      <c r="A22" s="12" t="s">
        <v>33</v>
      </c>
      <c r="B22" s="62" t="s">
        <v>88</v>
      </c>
      <c r="C22" s="14">
        <v>1300000</v>
      </c>
      <c r="D22" s="14">
        <v>740000</v>
      </c>
      <c r="E22" s="14">
        <v>687360.46</v>
      </c>
      <c r="F22" s="59">
        <f t="shared" si="1"/>
        <v>0.92886548648648648</v>
      </c>
    </row>
    <row r="23" spans="1:6">
      <c r="A23" s="15" t="s">
        <v>35</v>
      </c>
      <c r="B23" s="16" t="s">
        <v>36</v>
      </c>
      <c r="C23" s="17">
        <f>C24+C25+C26+C27+C28+C29+C30+C31+C32+C33+C34+C35+C36</f>
        <v>45974633</v>
      </c>
      <c r="D23" s="17">
        <f t="shared" ref="D23:E23" si="3">D24+D25+D26+D27+D28+D29+D30+D31+D32+D33+D34+D35+D36</f>
        <v>29985833</v>
      </c>
      <c r="E23" s="17">
        <f t="shared" si="3"/>
        <v>25013418.200000003</v>
      </c>
      <c r="F23" s="59">
        <f t="shared" si="1"/>
        <v>0.83417453168634681</v>
      </c>
    </row>
    <row r="24" spans="1:6">
      <c r="A24" s="12" t="s">
        <v>7</v>
      </c>
      <c r="B24" s="13" t="s">
        <v>8</v>
      </c>
      <c r="C24" s="14">
        <f t="shared" ref="C24:E34" si="4">C38+C51+C64+C77+C90+C103+C116</f>
        <v>27416600</v>
      </c>
      <c r="D24" s="61">
        <f t="shared" si="4"/>
        <v>17575400</v>
      </c>
      <c r="E24" s="61">
        <f t="shared" si="4"/>
        <v>15854452.470000001</v>
      </c>
      <c r="F24" s="59">
        <f t="shared" si="1"/>
        <v>0.90208202772056401</v>
      </c>
    </row>
    <row r="25" spans="1:6">
      <c r="A25" s="12" t="s">
        <v>9</v>
      </c>
      <c r="B25" s="13" t="s">
        <v>10</v>
      </c>
      <c r="C25" s="14">
        <f t="shared" si="4"/>
        <v>6226020</v>
      </c>
      <c r="D25" s="61">
        <f t="shared" si="4"/>
        <v>4021930</v>
      </c>
      <c r="E25" s="61">
        <f t="shared" si="4"/>
        <v>3516727.3400000003</v>
      </c>
      <c r="F25" s="59">
        <f t="shared" si="1"/>
        <v>0.87438800277478734</v>
      </c>
    </row>
    <row r="26" spans="1:6">
      <c r="A26" s="12" t="s">
        <v>11</v>
      </c>
      <c r="B26" s="13" t="s">
        <v>12</v>
      </c>
      <c r="C26" s="14">
        <f t="shared" si="4"/>
        <v>1048000</v>
      </c>
      <c r="D26" s="61">
        <f t="shared" si="4"/>
        <v>788000</v>
      </c>
      <c r="E26" s="61">
        <f t="shared" si="4"/>
        <v>346438.14</v>
      </c>
      <c r="F26" s="59">
        <f t="shared" si="1"/>
        <v>0.43964230964467005</v>
      </c>
    </row>
    <row r="27" spans="1:6">
      <c r="A27" s="12" t="s">
        <v>37</v>
      </c>
      <c r="B27" s="13" t="s">
        <v>38</v>
      </c>
      <c r="C27" s="14">
        <f t="shared" si="4"/>
        <v>56000</v>
      </c>
      <c r="D27" s="61">
        <f t="shared" si="4"/>
        <v>45000</v>
      </c>
      <c r="E27" s="61">
        <f t="shared" si="4"/>
        <v>7398</v>
      </c>
      <c r="F27" s="59">
        <f t="shared" si="1"/>
        <v>0.16439999999999999</v>
      </c>
    </row>
    <row r="28" spans="1:6">
      <c r="A28" s="12" t="s">
        <v>39</v>
      </c>
      <c r="B28" s="13" t="s">
        <v>40</v>
      </c>
      <c r="C28" s="14">
        <f t="shared" si="4"/>
        <v>4000000</v>
      </c>
      <c r="D28" s="61">
        <f t="shared" si="4"/>
        <v>2786705</v>
      </c>
      <c r="E28" s="61">
        <f t="shared" si="4"/>
        <v>2323559.7399999998</v>
      </c>
      <c r="F28" s="59">
        <f t="shared" si="1"/>
        <v>0.83380183406567965</v>
      </c>
    </row>
    <row r="29" spans="1:6">
      <c r="A29" s="12" t="s">
        <v>13</v>
      </c>
      <c r="B29" s="13" t="s">
        <v>14</v>
      </c>
      <c r="C29" s="61">
        <f t="shared" si="4"/>
        <v>1670826</v>
      </c>
      <c r="D29" s="61">
        <f t="shared" si="4"/>
        <v>1262251</v>
      </c>
      <c r="E29" s="61">
        <f t="shared" si="4"/>
        <v>600751.81999999995</v>
      </c>
      <c r="F29" s="59">
        <f t="shared" si="1"/>
        <v>0.47593689369230047</v>
      </c>
    </row>
    <row r="30" spans="1:6">
      <c r="A30" s="12" t="s">
        <v>15</v>
      </c>
      <c r="B30" s="13" t="s">
        <v>16</v>
      </c>
      <c r="C30" s="61">
        <f t="shared" si="4"/>
        <v>41000</v>
      </c>
      <c r="D30" s="61">
        <f t="shared" si="4"/>
        <v>35900</v>
      </c>
      <c r="E30" s="61">
        <f t="shared" si="4"/>
        <v>7997.05</v>
      </c>
      <c r="F30" s="59">
        <f t="shared" si="1"/>
        <v>0.22275905292479109</v>
      </c>
    </row>
    <row r="31" spans="1:6">
      <c r="A31" s="12" t="s">
        <v>17</v>
      </c>
      <c r="B31" s="13" t="s">
        <v>18</v>
      </c>
      <c r="C31" s="61">
        <f t="shared" si="4"/>
        <v>342310</v>
      </c>
      <c r="D31" s="61">
        <f t="shared" si="4"/>
        <v>175160</v>
      </c>
      <c r="E31" s="61">
        <f t="shared" si="4"/>
        <v>140655.76999999999</v>
      </c>
      <c r="F31" s="59">
        <f t="shared" si="1"/>
        <v>0.80301307376113262</v>
      </c>
    </row>
    <row r="32" spans="1:6">
      <c r="A32" s="12" t="s">
        <v>19</v>
      </c>
      <c r="B32" s="13" t="s">
        <v>20</v>
      </c>
      <c r="C32" s="61">
        <f t="shared" si="4"/>
        <v>955320</v>
      </c>
      <c r="D32" s="61">
        <f t="shared" si="4"/>
        <v>531070</v>
      </c>
      <c r="E32" s="61">
        <f t="shared" si="4"/>
        <v>446227.32999999996</v>
      </c>
      <c r="F32" s="59">
        <f t="shared" si="1"/>
        <v>0.84024202082587973</v>
      </c>
    </row>
    <row r="33" spans="1:6">
      <c r="A33" s="12" t="s">
        <v>21</v>
      </c>
      <c r="B33" s="13" t="s">
        <v>22</v>
      </c>
      <c r="C33" s="61">
        <f t="shared" si="4"/>
        <v>4028650</v>
      </c>
      <c r="D33" s="61">
        <f t="shared" si="4"/>
        <v>2644935</v>
      </c>
      <c r="E33" s="61">
        <f t="shared" si="4"/>
        <v>1696605.19</v>
      </c>
      <c r="F33" s="59">
        <f t="shared" si="1"/>
        <v>0.64145439869032694</v>
      </c>
    </row>
    <row r="34" spans="1:6">
      <c r="A34" s="12" t="s">
        <v>23</v>
      </c>
      <c r="B34" s="13" t="s">
        <v>24</v>
      </c>
      <c r="C34" s="61">
        <f t="shared" si="4"/>
        <v>150800</v>
      </c>
      <c r="D34" s="61">
        <f t="shared" si="4"/>
        <v>82375</v>
      </c>
      <c r="E34" s="61">
        <f t="shared" si="4"/>
        <v>48930.64</v>
      </c>
      <c r="F34" s="59">
        <f t="shared" si="1"/>
        <v>0.59399866464339912</v>
      </c>
    </row>
    <row r="35" spans="1:6" ht="25.5">
      <c r="A35" s="12" t="s">
        <v>25</v>
      </c>
      <c r="B35" s="13" t="s">
        <v>26</v>
      </c>
      <c r="C35" s="61">
        <f>C49+C62+C75+C88+C101+C114</f>
        <v>37607</v>
      </c>
      <c r="D35" s="61">
        <f>D49+D62+D75+D88+D101+D114</f>
        <v>35607</v>
      </c>
      <c r="E35" s="61">
        <f>E49+E62+E75+E88+E101+E114</f>
        <v>22245</v>
      </c>
      <c r="F35" s="59">
        <f t="shared" si="1"/>
        <v>0.62473670907405843</v>
      </c>
    </row>
    <row r="36" spans="1:6">
      <c r="A36" s="12" t="s">
        <v>29</v>
      </c>
      <c r="B36" s="13" t="s">
        <v>30</v>
      </c>
      <c r="C36" s="14">
        <f>C127</f>
        <v>1500</v>
      </c>
      <c r="D36" s="61">
        <f t="shared" ref="D36:E36" si="5">D127</f>
        <v>1500</v>
      </c>
      <c r="E36" s="61">
        <f t="shared" si="5"/>
        <v>1429.71</v>
      </c>
      <c r="F36" s="59">
        <f t="shared" si="1"/>
        <v>0.95313999999999999</v>
      </c>
    </row>
    <row r="37" spans="1:6" s="19" customFormat="1">
      <c r="A37" s="15" t="s">
        <v>35</v>
      </c>
      <c r="B37" s="24" t="s">
        <v>79</v>
      </c>
      <c r="C37" s="17">
        <f>C38+C39+C40+C41+C42+C43+C44+C45+C46+C47+C48+C49</f>
        <v>2656447</v>
      </c>
      <c r="D37" s="17">
        <f t="shared" ref="D37:E37" si="6">D38+D39+D40+D41+D42+D43+D44+D45+D46+D47+D48+D49</f>
        <v>1758137</v>
      </c>
      <c r="E37" s="17">
        <f t="shared" si="6"/>
        <v>1322726.49</v>
      </c>
      <c r="F37" s="59">
        <f t="shared" si="1"/>
        <v>0.75234551687382722</v>
      </c>
    </row>
    <row r="38" spans="1:6" s="20" customFormat="1">
      <c r="A38" s="21" t="s">
        <v>7</v>
      </c>
      <c r="B38" s="22" t="s">
        <v>8</v>
      </c>
      <c r="C38" s="23">
        <v>1537200</v>
      </c>
      <c r="D38" s="53">
        <v>1017000</v>
      </c>
      <c r="E38" s="23">
        <v>793235.43</v>
      </c>
      <c r="F38" s="59">
        <f t="shared" si="1"/>
        <v>0.77997584070796466</v>
      </c>
    </row>
    <row r="39" spans="1:6" s="20" customFormat="1">
      <c r="A39" s="21" t="s">
        <v>9</v>
      </c>
      <c r="B39" s="22" t="s">
        <v>10</v>
      </c>
      <c r="C39" s="23">
        <v>339940</v>
      </c>
      <c r="D39" s="53">
        <v>224510</v>
      </c>
      <c r="E39" s="23">
        <v>177870.84</v>
      </c>
      <c r="F39" s="59">
        <f t="shared" si="1"/>
        <v>0.79226243819874387</v>
      </c>
    </row>
    <row r="40" spans="1:6" s="20" customFormat="1">
      <c r="A40" s="21" t="s">
        <v>11</v>
      </c>
      <c r="B40" s="22" t="s">
        <v>12</v>
      </c>
      <c r="C40" s="23">
        <v>68100</v>
      </c>
      <c r="D40" s="53">
        <v>48100</v>
      </c>
      <c r="E40" s="23">
        <v>863.5</v>
      </c>
      <c r="F40" s="59">
        <f t="shared" si="1"/>
        <v>1.7952182952182951E-2</v>
      </c>
    </row>
    <row r="41" spans="1:6" s="20" customFormat="1">
      <c r="A41" s="21" t="s">
        <v>37</v>
      </c>
      <c r="B41" s="22" t="s">
        <v>38</v>
      </c>
      <c r="C41" s="23">
        <v>6000</v>
      </c>
      <c r="D41" s="53">
        <v>3000</v>
      </c>
      <c r="E41" s="23">
        <v>0</v>
      </c>
      <c r="F41" s="59">
        <f t="shared" si="1"/>
        <v>0</v>
      </c>
    </row>
    <row r="42" spans="1:6" s="20" customFormat="1">
      <c r="A42" s="21" t="s">
        <v>39</v>
      </c>
      <c r="B42" s="22" t="s">
        <v>40</v>
      </c>
      <c r="C42" s="23">
        <v>215500</v>
      </c>
      <c r="D42" s="53">
        <v>132305</v>
      </c>
      <c r="E42" s="23">
        <v>85331.43</v>
      </c>
      <c r="F42" s="59">
        <f t="shared" si="1"/>
        <v>0.64495997883677858</v>
      </c>
    </row>
    <row r="43" spans="1:6" s="20" customFormat="1">
      <c r="A43" s="21" t="s">
        <v>13</v>
      </c>
      <c r="B43" s="22" t="s">
        <v>14</v>
      </c>
      <c r="C43" s="23">
        <v>231547</v>
      </c>
      <c r="D43" s="53">
        <v>157057</v>
      </c>
      <c r="E43" s="23">
        <v>124344.59</v>
      </c>
      <c r="F43" s="59">
        <f t="shared" si="1"/>
        <v>0.79171631955277377</v>
      </c>
    </row>
    <row r="44" spans="1:6" s="20" customFormat="1">
      <c r="A44" s="21" t="s">
        <v>15</v>
      </c>
      <c r="B44" s="22" t="s">
        <v>16</v>
      </c>
      <c r="C44" s="23">
        <v>5000</v>
      </c>
      <c r="D44" s="53">
        <v>5000</v>
      </c>
      <c r="E44" s="23">
        <v>0</v>
      </c>
      <c r="F44" s="59">
        <f t="shared" si="1"/>
        <v>0</v>
      </c>
    </row>
    <row r="45" spans="1:6" s="20" customFormat="1">
      <c r="A45" s="21" t="s">
        <v>17</v>
      </c>
      <c r="B45" s="22" t="s">
        <v>18</v>
      </c>
      <c r="C45" s="23">
        <v>7260</v>
      </c>
      <c r="D45" s="53">
        <v>3640</v>
      </c>
      <c r="E45" s="23">
        <v>1696.85</v>
      </c>
      <c r="F45" s="59">
        <f t="shared" si="1"/>
        <v>0.46616758241758238</v>
      </c>
    </row>
    <row r="46" spans="1:6" s="20" customFormat="1">
      <c r="A46" s="21" t="s">
        <v>19</v>
      </c>
      <c r="B46" s="22" t="s">
        <v>20</v>
      </c>
      <c r="C46" s="23">
        <v>39800</v>
      </c>
      <c r="D46" s="53">
        <v>24500</v>
      </c>
      <c r="E46" s="23">
        <v>14158.66</v>
      </c>
      <c r="F46" s="59">
        <f t="shared" si="1"/>
        <v>0.57790448979591835</v>
      </c>
    </row>
    <row r="47" spans="1:6" s="20" customFormat="1">
      <c r="A47" s="21" t="s">
        <v>21</v>
      </c>
      <c r="B47" s="22" t="s">
        <v>22</v>
      </c>
      <c r="C47" s="23">
        <v>199900</v>
      </c>
      <c r="D47" s="53">
        <v>137335</v>
      </c>
      <c r="E47" s="23">
        <v>123183.91</v>
      </c>
      <c r="F47" s="59">
        <f t="shared" si="1"/>
        <v>0.89695933301780317</v>
      </c>
    </row>
    <row r="48" spans="1:6" s="20" customFormat="1">
      <c r="A48" s="21" t="s">
        <v>23</v>
      </c>
      <c r="B48" s="22" t="s">
        <v>24</v>
      </c>
      <c r="C48" s="23">
        <v>1200</v>
      </c>
      <c r="D48" s="53">
        <v>690</v>
      </c>
      <c r="E48" s="23">
        <v>451.28</v>
      </c>
      <c r="F48" s="59">
        <f t="shared" si="1"/>
        <v>0.65402898550724631</v>
      </c>
    </row>
    <row r="49" spans="1:6" s="20" customFormat="1" ht="25.5">
      <c r="A49" s="21" t="s">
        <v>25</v>
      </c>
      <c r="B49" s="22" t="s">
        <v>26</v>
      </c>
      <c r="C49" s="23">
        <v>5000</v>
      </c>
      <c r="D49" s="53">
        <v>5000</v>
      </c>
      <c r="E49" s="23">
        <v>1590</v>
      </c>
      <c r="F49" s="59">
        <f t="shared" si="1"/>
        <v>0.318</v>
      </c>
    </row>
    <row r="50" spans="1:6" s="20" customFormat="1">
      <c r="A50" s="15" t="s">
        <v>35</v>
      </c>
      <c r="B50" s="31" t="s">
        <v>80</v>
      </c>
      <c r="C50" s="17">
        <f>C51+C52+C53+C54+C55+C56+C57+C58+C59+C60+C61+C62</f>
        <v>9984460</v>
      </c>
      <c r="D50" s="17">
        <f t="shared" ref="D50:E50" si="7">D51+D52+D53+D54+D55+D56+D57+D58+D59+D60+D61+D62</f>
        <v>6004560</v>
      </c>
      <c r="E50" s="17">
        <f t="shared" si="7"/>
        <v>5009855.3800000008</v>
      </c>
      <c r="F50" s="59">
        <f t="shared" si="1"/>
        <v>0.83434179690102206</v>
      </c>
    </row>
    <row r="51" spans="1:6" s="20" customFormat="1">
      <c r="A51" s="26" t="s">
        <v>7</v>
      </c>
      <c r="B51" s="27" t="s">
        <v>8</v>
      </c>
      <c r="C51" s="28">
        <v>5875000</v>
      </c>
      <c r="D51" s="61">
        <v>3492000</v>
      </c>
      <c r="E51" s="28">
        <v>3086882.49</v>
      </c>
      <c r="F51" s="59">
        <f t="shared" si="1"/>
        <v>0.88398696735395199</v>
      </c>
    </row>
    <row r="52" spans="1:6" s="20" customFormat="1">
      <c r="A52" s="26" t="s">
        <v>9</v>
      </c>
      <c r="B52" s="27" t="s">
        <v>10</v>
      </c>
      <c r="C52" s="28">
        <v>1298160</v>
      </c>
      <c r="D52" s="61">
        <v>771300</v>
      </c>
      <c r="E52" s="28">
        <v>683150.3</v>
      </c>
      <c r="F52" s="59">
        <f t="shared" si="1"/>
        <v>0.88571282250745498</v>
      </c>
    </row>
    <row r="53" spans="1:6" s="20" customFormat="1">
      <c r="A53" s="26" t="s">
        <v>11</v>
      </c>
      <c r="B53" s="27" t="s">
        <v>12</v>
      </c>
      <c r="C53" s="28">
        <v>260000</v>
      </c>
      <c r="D53" s="61">
        <v>120000</v>
      </c>
      <c r="E53" s="28">
        <v>85901.22</v>
      </c>
      <c r="F53" s="59">
        <f t="shared" si="1"/>
        <v>0.71584349999999997</v>
      </c>
    </row>
    <row r="54" spans="1:6" s="25" customFormat="1">
      <c r="A54" s="26" t="s">
        <v>37</v>
      </c>
      <c r="B54" s="27" t="s">
        <v>38</v>
      </c>
      <c r="C54" s="28">
        <v>15000</v>
      </c>
      <c r="D54" s="61">
        <v>15000</v>
      </c>
      <c r="E54" s="28">
        <v>0</v>
      </c>
      <c r="F54" s="59">
        <f t="shared" si="1"/>
        <v>0</v>
      </c>
    </row>
    <row r="55" spans="1:6" s="25" customFormat="1">
      <c r="A55" s="26" t="s">
        <v>39</v>
      </c>
      <c r="B55" s="27" t="s">
        <v>40</v>
      </c>
      <c r="C55" s="28">
        <v>930000</v>
      </c>
      <c r="D55" s="61">
        <v>718000</v>
      </c>
      <c r="E55" s="28">
        <v>585332.73</v>
      </c>
      <c r="F55" s="59">
        <f t="shared" si="1"/>
        <v>0.81522664345403895</v>
      </c>
    </row>
    <row r="56" spans="1:6" s="25" customFormat="1">
      <c r="A56" s="26" t="s">
        <v>13</v>
      </c>
      <c r="B56" s="27" t="s">
        <v>14</v>
      </c>
      <c r="C56" s="28">
        <v>384000</v>
      </c>
      <c r="D56" s="61">
        <v>272500</v>
      </c>
      <c r="E56" s="28">
        <v>87005.87</v>
      </c>
      <c r="F56" s="59">
        <f t="shared" si="1"/>
        <v>0.3192875963302752</v>
      </c>
    </row>
    <row r="57" spans="1:6" s="25" customFormat="1">
      <c r="A57" s="26" t="s">
        <v>15</v>
      </c>
      <c r="B57" s="27" t="s">
        <v>16</v>
      </c>
      <c r="C57" s="28">
        <v>10000</v>
      </c>
      <c r="D57" s="61">
        <v>10000</v>
      </c>
      <c r="E57" s="28">
        <v>0</v>
      </c>
      <c r="F57" s="59">
        <f t="shared" si="1"/>
        <v>0</v>
      </c>
    </row>
    <row r="58" spans="1:6" s="25" customFormat="1">
      <c r="A58" s="26" t="s">
        <v>17</v>
      </c>
      <c r="B58" s="27" t="s">
        <v>18</v>
      </c>
      <c r="C58" s="28">
        <v>88080</v>
      </c>
      <c r="D58" s="61">
        <v>44040</v>
      </c>
      <c r="E58" s="28">
        <v>42709.33</v>
      </c>
      <c r="F58" s="59">
        <f t="shared" si="1"/>
        <v>0.96978496821071758</v>
      </c>
    </row>
    <row r="59" spans="1:6" s="25" customFormat="1">
      <c r="A59" s="26" t="s">
        <v>19</v>
      </c>
      <c r="B59" s="27" t="s">
        <v>20</v>
      </c>
      <c r="C59" s="28">
        <v>264220</v>
      </c>
      <c r="D59" s="61">
        <v>132220</v>
      </c>
      <c r="E59" s="28">
        <v>100797.16</v>
      </c>
      <c r="F59" s="59">
        <f t="shared" si="1"/>
        <v>0.76234427469369237</v>
      </c>
    </row>
    <row r="60" spans="1:6" s="25" customFormat="1">
      <c r="A60" s="26" t="s">
        <v>21</v>
      </c>
      <c r="B60" s="27" t="s">
        <v>22</v>
      </c>
      <c r="C60" s="28">
        <v>825000</v>
      </c>
      <c r="D60" s="61">
        <v>400000</v>
      </c>
      <c r="E60" s="28">
        <v>321633.15999999997</v>
      </c>
      <c r="F60" s="59">
        <f t="shared" si="1"/>
        <v>0.80408289999999993</v>
      </c>
    </row>
    <row r="61" spans="1:6" s="25" customFormat="1">
      <c r="A61" s="26" t="s">
        <v>23</v>
      </c>
      <c r="B61" s="27" t="s">
        <v>24</v>
      </c>
      <c r="C61" s="28">
        <v>25000</v>
      </c>
      <c r="D61" s="61">
        <v>19500</v>
      </c>
      <c r="E61" s="28">
        <v>7446.12</v>
      </c>
      <c r="F61" s="59">
        <f t="shared" si="1"/>
        <v>0.38185230769230771</v>
      </c>
    </row>
    <row r="62" spans="1:6" s="25" customFormat="1" ht="25.5">
      <c r="A62" s="26" t="s">
        <v>25</v>
      </c>
      <c r="B62" s="27" t="s">
        <v>26</v>
      </c>
      <c r="C62" s="28">
        <v>10000</v>
      </c>
      <c r="D62" s="61">
        <v>10000</v>
      </c>
      <c r="E62" s="28">
        <v>8997</v>
      </c>
      <c r="F62" s="59">
        <f t="shared" si="1"/>
        <v>0.89970000000000006</v>
      </c>
    </row>
    <row r="63" spans="1:6" s="25" customFormat="1">
      <c r="A63" s="15" t="s">
        <v>35</v>
      </c>
      <c r="B63" s="36" t="s">
        <v>81</v>
      </c>
      <c r="C63" s="17">
        <f>C64+C65+C66+C67+C68+C69+C70+C71+C72+C73+C74+C75</f>
        <v>6737300</v>
      </c>
      <c r="D63" s="17">
        <f t="shared" ref="D63:E63" si="8">D64+D65+D66+D67+D68+D69+D70+D71+D72+D73+D74+D75</f>
        <v>4537200</v>
      </c>
      <c r="E63" s="17">
        <f t="shared" si="8"/>
        <v>3839044.2900000005</v>
      </c>
      <c r="F63" s="59">
        <f t="shared" si="1"/>
        <v>0.84612630917746634</v>
      </c>
    </row>
    <row r="64" spans="1:6" s="25" customFormat="1">
      <c r="A64" s="29" t="s">
        <v>7</v>
      </c>
      <c r="B64" s="30" t="s">
        <v>8</v>
      </c>
      <c r="C64" s="35">
        <v>4165000</v>
      </c>
      <c r="D64" s="54">
        <v>2645000</v>
      </c>
      <c r="E64" s="35">
        <v>2404307.46</v>
      </c>
      <c r="F64" s="59">
        <f t="shared" si="1"/>
        <v>0.90900093005671079</v>
      </c>
    </row>
    <row r="65" spans="1:6" s="25" customFormat="1">
      <c r="A65" s="29" t="s">
        <v>9</v>
      </c>
      <c r="B65" s="30" t="s">
        <v>10</v>
      </c>
      <c r="C65" s="35">
        <v>1107900</v>
      </c>
      <c r="D65" s="54">
        <v>740100</v>
      </c>
      <c r="E65" s="35">
        <v>544237.64</v>
      </c>
      <c r="F65" s="59">
        <f t="shared" si="1"/>
        <v>0.73535689771652479</v>
      </c>
    </row>
    <row r="66" spans="1:6" s="25" customFormat="1">
      <c r="A66" s="29" t="s">
        <v>11</v>
      </c>
      <c r="B66" s="30" t="s">
        <v>12</v>
      </c>
      <c r="C66" s="35">
        <v>189300</v>
      </c>
      <c r="D66" s="54">
        <v>179300</v>
      </c>
      <c r="E66" s="35">
        <v>170404.26</v>
      </c>
      <c r="F66" s="59">
        <f t="shared" si="1"/>
        <v>0.9503862799776911</v>
      </c>
    </row>
    <row r="67" spans="1:6" s="25" customFormat="1">
      <c r="A67" s="29" t="s">
        <v>37</v>
      </c>
      <c r="B67" s="30" t="s">
        <v>38</v>
      </c>
      <c r="C67" s="35">
        <v>7000</v>
      </c>
      <c r="D67" s="54">
        <v>2000</v>
      </c>
      <c r="E67" s="35">
        <v>1398</v>
      </c>
      <c r="F67" s="59">
        <f t="shared" si="1"/>
        <v>0.69899999999999995</v>
      </c>
    </row>
    <row r="68" spans="1:6" s="25" customFormat="1">
      <c r="A68" s="29" t="s">
        <v>39</v>
      </c>
      <c r="B68" s="30" t="s">
        <v>40</v>
      </c>
      <c r="C68" s="35">
        <v>700000</v>
      </c>
      <c r="D68" s="54">
        <v>589000</v>
      </c>
      <c r="E68" s="35">
        <v>438515.91</v>
      </c>
      <c r="F68" s="59">
        <f t="shared" si="1"/>
        <v>0.74450918505942276</v>
      </c>
    </row>
    <row r="69" spans="1:6" s="25" customFormat="1">
      <c r="A69" s="29" t="s">
        <v>13</v>
      </c>
      <c r="B69" s="30" t="s">
        <v>14</v>
      </c>
      <c r="C69" s="35">
        <v>245900</v>
      </c>
      <c r="D69" s="54">
        <v>181850</v>
      </c>
      <c r="E69" s="35">
        <v>134630.35999999999</v>
      </c>
      <c r="F69" s="59">
        <f t="shared" si="1"/>
        <v>0.74033742095133348</v>
      </c>
    </row>
    <row r="70" spans="1:6" s="25" customFormat="1">
      <c r="A70" s="29" t="s">
        <v>15</v>
      </c>
      <c r="B70" s="30" t="s">
        <v>16</v>
      </c>
      <c r="C70" s="35">
        <v>5000</v>
      </c>
      <c r="D70" s="54">
        <v>3400</v>
      </c>
      <c r="E70" s="35">
        <v>1052</v>
      </c>
      <c r="F70" s="59">
        <f t="shared" ref="F70:F133" si="9">E70/D70</f>
        <v>0.30941176470588233</v>
      </c>
    </row>
    <row r="71" spans="1:6" s="25" customFormat="1">
      <c r="A71" s="29" t="s">
        <v>17</v>
      </c>
      <c r="B71" s="30" t="s">
        <v>18</v>
      </c>
      <c r="C71" s="35">
        <v>29200</v>
      </c>
      <c r="D71" s="54">
        <v>13200</v>
      </c>
      <c r="E71" s="35">
        <v>10853.42</v>
      </c>
      <c r="F71" s="59">
        <f t="shared" si="9"/>
        <v>0.82222878787878784</v>
      </c>
    </row>
    <row r="72" spans="1:6" s="20" customFormat="1">
      <c r="A72" s="29" t="s">
        <v>19</v>
      </c>
      <c r="B72" s="30" t="s">
        <v>20</v>
      </c>
      <c r="C72" s="35">
        <v>59000</v>
      </c>
      <c r="D72" s="54">
        <v>35200</v>
      </c>
      <c r="E72" s="35">
        <v>23793.75</v>
      </c>
      <c r="F72" s="59">
        <f t="shared" si="9"/>
        <v>0.67595880681818177</v>
      </c>
    </row>
    <row r="73" spans="1:6" s="20" customFormat="1">
      <c r="A73" s="29" t="s">
        <v>21</v>
      </c>
      <c r="B73" s="30" t="s">
        <v>22</v>
      </c>
      <c r="C73" s="35">
        <v>199900</v>
      </c>
      <c r="D73" s="54">
        <v>127000</v>
      </c>
      <c r="E73" s="35">
        <v>100148.97</v>
      </c>
      <c r="F73" s="59">
        <f t="shared" si="9"/>
        <v>0.78857456692913386</v>
      </c>
    </row>
    <row r="74" spans="1:6" s="20" customFormat="1">
      <c r="A74" s="29" t="s">
        <v>23</v>
      </c>
      <c r="B74" s="30" t="s">
        <v>24</v>
      </c>
      <c r="C74" s="35">
        <v>24100</v>
      </c>
      <c r="D74" s="54">
        <v>18150</v>
      </c>
      <c r="E74" s="35">
        <v>9702.52</v>
      </c>
      <c r="F74" s="59">
        <f t="shared" si="9"/>
        <v>0.53457410468319566</v>
      </c>
    </row>
    <row r="75" spans="1:6" s="19" customFormat="1" ht="25.5">
      <c r="A75" s="29" t="s">
        <v>25</v>
      </c>
      <c r="B75" s="30" t="s">
        <v>26</v>
      </c>
      <c r="C75" s="35">
        <v>5000</v>
      </c>
      <c r="D75" s="54">
        <v>3000</v>
      </c>
      <c r="E75" s="35">
        <v>0</v>
      </c>
      <c r="F75" s="59">
        <f t="shared" si="9"/>
        <v>0</v>
      </c>
    </row>
    <row r="76" spans="1:6" s="19" customFormat="1">
      <c r="A76" s="15" t="s">
        <v>35</v>
      </c>
      <c r="B76" s="41" t="s">
        <v>82</v>
      </c>
      <c r="C76" s="17">
        <f>C77+C78+C79+C80+C81+C82+C83+C84+C85+C86+C87+C88</f>
        <v>4754066</v>
      </c>
      <c r="D76" s="17">
        <f t="shared" ref="D76:E76" si="10">D77+D78+D79+D80+D81+D82+D83+D84+D85+D86+D87+D88</f>
        <v>3095086</v>
      </c>
      <c r="E76" s="17">
        <f t="shared" si="10"/>
        <v>2568340</v>
      </c>
      <c r="F76" s="59">
        <f t="shared" si="9"/>
        <v>0.82981216030830807</v>
      </c>
    </row>
    <row r="77" spans="1:6" s="19" customFormat="1">
      <c r="A77" s="33" t="s">
        <v>7</v>
      </c>
      <c r="B77" s="34" t="s">
        <v>8</v>
      </c>
      <c r="C77" s="35">
        <v>2663200</v>
      </c>
      <c r="D77" s="55">
        <v>1675200</v>
      </c>
      <c r="E77" s="35">
        <v>1603194.87</v>
      </c>
      <c r="F77" s="59">
        <f t="shared" si="9"/>
        <v>0.95701699498567339</v>
      </c>
    </row>
    <row r="78" spans="1:6" s="32" customFormat="1">
      <c r="A78" s="33" t="s">
        <v>9</v>
      </c>
      <c r="B78" s="34" t="s">
        <v>10</v>
      </c>
      <c r="C78" s="35">
        <v>585920</v>
      </c>
      <c r="D78" s="55">
        <v>368520</v>
      </c>
      <c r="E78" s="35">
        <v>360510.31</v>
      </c>
      <c r="F78" s="59">
        <f t="shared" si="9"/>
        <v>0.97826525018994903</v>
      </c>
    </row>
    <row r="79" spans="1:6" s="32" customFormat="1">
      <c r="A79" s="33" t="s">
        <v>11</v>
      </c>
      <c r="B79" s="34" t="s">
        <v>12</v>
      </c>
      <c r="C79" s="35">
        <v>95200</v>
      </c>
      <c r="D79" s="55">
        <v>65200</v>
      </c>
      <c r="E79" s="35">
        <v>28519.42</v>
      </c>
      <c r="F79" s="59">
        <f t="shared" si="9"/>
        <v>0.43741441717791407</v>
      </c>
    </row>
    <row r="80" spans="1:6" s="32" customFormat="1">
      <c r="A80" s="33" t="s">
        <v>37</v>
      </c>
      <c r="B80" s="34" t="s">
        <v>38</v>
      </c>
      <c r="C80" s="35">
        <v>6000</v>
      </c>
      <c r="D80" s="55">
        <v>3000</v>
      </c>
      <c r="E80" s="35">
        <v>0</v>
      </c>
      <c r="F80" s="59">
        <f t="shared" si="9"/>
        <v>0</v>
      </c>
    </row>
    <row r="81" spans="1:6" s="32" customFormat="1">
      <c r="A81" s="33" t="s">
        <v>39</v>
      </c>
      <c r="B81" s="34" t="s">
        <v>40</v>
      </c>
      <c r="C81" s="35">
        <v>434500</v>
      </c>
      <c r="D81" s="55">
        <v>217400</v>
      </c>
      <c r="E81" s="35">
        <v>215094.26</v>
      </c>
      <c r="F81" s="59">
        <f t="shared" si="9"/>
        <v>0.98939402023919043</v>
      </c>
    </row>
    <row r="82" spans="1:6" s="32" customFormat="1">
      <c r="A82" s="33" t="s">
        <v>13</v>
      </c>
      <c r="B82" s="34" t="s">
        <v>14</v>
      </c>
      <c r="C82" s="35">
        <v>382786</v>
      </c>
      <c r="D82" s="55">
        <v>366951</v>
      </c>
      <c r="E82" s="35">
        <v>62455.21</v>
      </c>
      <c r="F82" s="59">
        <f t="shared" si="9"/>
        <v>0.1702004082288916</v>
      </c>
    </row>
    <row r="83" spans="1:6" s="32" customFormat="1">
      <c r="A83" s="33" t="s">
        <v>15</v>
      </c>
      <c r="B83" s="34" t="s">
        <v>16</v>
      </c>
      <c r="C83" s="35">
        <v>7000</v>
      </c>
      <c r="D83" s="55">
        <v>3500</v>
      </c>
      <c r="E83" s="35">
        <v>0</v>
      </c>
      <c r="F83" s="59">
        <f t="shared" si="9"/>
        <v>0</v>
      </c>
    </row>
    <row r="84" spans="1:6" s="32" customFormat="1">
      <c r="A84" s="33" t="s">
        <v>17</v>
      </c>
      <c r="B84" s="34" t="s">
        <v>18</v>
      </c>
      <c r="C84" s="35">
        <v>45960</v>
      </c>
      <c r="D84" s="55">
        <v>22980</v>
      </c>
      <c r="E84" s="35">
        <v>7666.86</v>
      </c>
      <c r="F84" s="59">
        <f t="shared" si="9"/>
        <v>0.33363185378590077</v>
      </c>
    </row>
    <row r="85" spans="1:6" s="32" customFormat="1">
      <c r="A85" s="33" t="s">
        <v>19</v>
      </c>
      <c r="B85" s="34" t="s">
        <v>20</v>
      </c>
      <c r="C85" s="35">
        <v>66000</v>
      </c>
      <c r="D85" s="55">
        <v>36000</v>
      </c>
      <c r="E85" s="35">
        <v>29475.439999999999</v>
      </c>
      <c r="F85" s="59">
        <f t="shared" si="9"/>
        <v>0.81876222222222217</v>
      </c>
    </row>
    <row r="86" spans="1:6" s="32" customFormat="1">
      <c r="A86" s="33" t="s">
        <v>21</v>
      </c>
      <c r="B86" s="34" t="s">
        <v>22</v>
      </c>
      <c r="C86" s="35">
        <v>406300</v>
      </c>
      <c r="D86" s="55">
        <v>319300</v>
      </c>
      <c r="E86" s="35">
        <v>249728.37</v>
      </c>
      <c r="F86" s="59">
        <f t="shared" si="9"/>
        <v>0.78211202630754773</v>
      </c>
    </row>
    <row r="87" spans="1:6" s="32" customFormat="1">
      <c r="A87" s="33" t="s">
        <v>23</v>
      </c>
      <c r="B87" s="34" t="s">
        <v>24</v>
      </c>
      <c r="C87" s="35">
        <v>56200</v>
      </c>
      <c r="D87" s="55">
        <v>12035</v>
      </c>
      <c r="E87" s="35">
        <v>11695.26</v>
      </c>
      <c r="F87" s="59">
        <f t="shared" si="9"/>
        <v>0.97177066888242625</v>
      </c>
    </row>
    <row r="88" spans="1:6" s="32" customFormat="1" ht="25.5">
      <c r="A88" s="33" t="s">
        <v>25</v>
      </c>
      <c r="B88" s="34" t="s">
        <v>26</v>
      </c>
      <c r="C88" s="35">
        <v>5000</v>
      </c>
      <c r="D88" s="55">
        <v>5000</v>
      </c>
      <c r="E88" s="35">
        <v>0</v>
      </c>
      <c r="F88" s="59">
        <f t="shared" si="9"/>
        <v>0</v>
      </c>
    </row>
    <row r="89" spans="1:6" s="32" customFormat="1">
      <c r="A89" s="15" t="s">
        <v>35</v>
      </c>
      <c r="B89" s="42" t="s">
        <v>83</v>
      </c>
      <c r="C89" s="17">
        <f>C90+C91+C92+C93+C94+C95+C96+C97+C98+C99+C100+C101</f>
        <v>7654200</v>
      </c>
      <c r="D89" s="17">
        <f>D90+D91+D92+D93+D94+D95+D96+D97+D98+D99+D100+D101</f>
        <v>5174200</v>
      </c>
      <c r="E89" s="17">
        <f>E90+E91+E92+E93+E94+E95+E96+E97+E98+E99+E100+E101</f>
        <v>4787347.3900000006</v>
      </c>
      <c r="F89" s="59">
        <f t="shared" si="9"/>
        <v>0.92523431448339855</v>
      </c>
    </row>
    <row r="90" spans="1:6" s="37" customFormat="1">
      <c r="A90" s="38" t="s">
        <v>7</v>
      </c>
      <c r="B90" s="39" t="s">
        <v>8</v>
      </c>
      <c r="C90" s="40">
        <v>4806200</v>
      </c>
      <c r="D90" s="56">
        <v>3256200</v>
      </c>
      <c r="E90" s="40">
        <v>3183365.22</v>
      </c>
      <c r="F90" s="59">
        <f t="shared" si="9"/>
        <v>0.97763196978072608</v>
      </c>
    </row>
    <row r="91" spans="1:6" s="37" customFormat="1">
      <c r="A91" s="38" t="s">
        <v>9</v>
      </c>
      <c r="B91" s="39" t="s">
        <v>10</v>
      </c>
      <c r="C91" s="40">
        <v>1057300</v>
      </c>
      <c r="D91" s="56">
        <v>716300</v>
      </c>
      <c r="E91" s="40">
        <v>696572.81</v>
      </c>
      <c r="F91" s="59">
        <f t="shared" si="9"/>
        <v>0.97245959793382664</v>
      </c>
    </row>
    <row r="92" spans="1:6" s="37" customFormat="1">
      <c r="A92" s="38" t="s">
        <v>11</v>
      </c>
      <c r="B92" s="39" t="s">
        <v>12</v>
      </c>
      <c r="C92" s="40">
        <v>146700</v>
      </c>
      <c r="D92" s="56">
        <v>126700</v>
      </c>
      <c r="E92" s="40">
        <v>41336</v>
      </c>
      <c r="F92" s="59">
        <f t="shared" si="9"/>
        <v>0.32625098658247831</v>
      </c>
    </row>
    <row r="93" spans="1:6" s="37" customFormat="1">
      <c r="A93" s="38" t="s">
        <v>37</v>
      </c>
      <c r="B93" s="39" t="s">
        <v>38</v>
      </c>
      <c r="C93" s="40">
        <v>6000</v>
      </c>
      <c r="D93" s="56">
        <v>6000</v>
      </c>
      <c r="E93" s="40">
        <v>6000</v>
      </c>
      <c r="F93" s="59">
        <f t="shared" si="9"/>
        <v>1</v>
      </c>
    </row>
    <row r="94" spans="1:6" s="37" customFormat="1">
      <c r="A94" s="38" t="s">
        <v>39</v>
      </c>
      <c r="B94" s="39" t="s">
        <v>40</v>
      </c>
      <c r="C94" s="40">
        <v>560000</v>
      </c>
      <c r="D94" s="56">
        <v>380000</v>
      </c>
      <c r="E94" s="40">
        <v>339536.21</v>
      </c>
      <c r="F94" s="59">
        <f t="shared" si="9"/>
        <v>0.89351634210526321</v>
      </c>
    </row>
    <row r="95" spans="1:6" s="37" customFormat="1">
      <c r="A95" s="38" t="s">
        <v>13</v>
      </c>
      <c r="B95" s="39" t="s">
        <v>14</v>
      </c>
      <c r="C95" s="40">
        <v>145200</v>
      </c>
      <c r="D95" s="56">
        <v>114400</v>
      </c>
      <c r="E95" s="40">
        <v>71522.399999999994</v>
      </c>
      <c r="F95" s="59">
        <f t="shared" si="9"/>
        <v>0.62519580419580412</v>
      </c>
    </row>
    <row r="96" spans="1:6" s="37" customFormat="1">
      <c r="A96" s="38" t="s">
        <v>15</v>
      </c>
      <c r="B96" s="39" t="s">
        <v>16</v>
      </c>
      <c r="C96" s="40">
        <v>6000</v>
      </c>
      <c r="D96" s="56">
        <v>6000</v>
      </c>
      <c r="E96" s="40">
        <v>3720</v>
      </c>
      <c r="F96" s="59">
        <f t="shared" si="9"/>
        <v>0.62</v>
      </c>
    </row>
    <row r="97" spans="1:6" s="37" customFormat="1">
      <c r="A97" s="38" t="s">
        <v>17</v>
      </c>
      <c r="B97" s="39" t="s">
        <v>18</v>
      </c>
      <c r="C97" s="40">
        <v>72000</v>
      </c>
      <c r="D97" s="56">
        <v>38000</v>
      </c>
      <c r="E97" s="40">
        <v>37997.449999999997</v>
      </c>
      <c r="F97" s="59">
        <f t="shared" si="9"/>
        <v>0.99993289473684199</v>
      </c>
    </row>
    <row r="98" spans="1:6" s="37" customFormat="1">
      <c r="A98" s="38" t="s">
        <v>19</v>
      </c>
      <c r="B98" s="39" t="s">
        <v>20</v>
      </c>
      <c r="C98" s="40">
        <v>130000</v>
      </c>
      <c r="D98" s="56">
        <v>90000</v>
      </c>
      <c r="E98" s="40">
        <v>87521.79</v>
      </c>
      <c r="F98" s="59">
        <f t="shared" si="9"/>
        <v>0.97246433333333326</v>
      </c>
    </row>
    <row r="99" spans="1:6" s="37" customFormat="1">
      <c r="A99" s="38" t="s">
        <v>21</v>
      </c>
      <c r="B99" s="39" t="s">
        <v>22</v>
      </c>
      <c r="C99" s="40">
        <v>700000</v>
      </c>
      <c r="D99" s="56">
        <v>420000</v>
      </c>
      <c r="E99" s="40">
        <v>301894.13</v>
      </c>
      <c r="F99" s="59">
        <f t="shared" si="9"/>
        <v>0.71879554761904763</v>
      </c>
    </row>
    <row r="100" spans="1:6" s="37" customFormat="1">
      <c r="A100" s="38" t="s">
        <v>23</v>
      </c>
      <c r="B100" s="39" t="s">
        <v>24</v>
      </c>
      <c r="C100" s="40">
        <v>15000</v>
      </c>
      <c r="D100" s="56">
        <v>10800</v>
      </c>
      <c r="E100" s="40">
        <v>9030.3799999999992</v>
      </c>
      <c r="F100" s="59">
        <f t="shared" si="9"/>
        <v>0.83614629629629622</v>
      </c>
    </row>
    <row r="101" spans="1:6" s="32" customFormat="1" ht="25.5">
      <c r="A101" s="38" t="s">
        <v>25</v>
      </c>
      <c r="B101" s="39" t="s">
        <v>26</v>
      </c>
      <c r="C101" s="40">
        <v>9800</v>
      </c>
      <c r="D101" s="56">
        <v>9800</v>
      </c>
      <c r="E101" s="40">
        <v>8851</v>
      </c>
      <c r="F101" s="59">
        <f t="shared" si="9"/>
        <v>0.90316326530612245</v>
      </c>
    </row>
    <row r="102" spans="1:6" s="32" customFormat="1">
      <c r="A102" s="15" t="s">
        <v>35</v>
      </c>
      <c r="B102" s="50" t="s">
        <v>84</v>
      </c>
      <c r="C102" s="17">
        <f>C103+C104+C105+C106+C107+C108+C109+C110+C111+C112+C113+C114</f>
        <v>8894560</v>
      </c>
      <c r="D102" s="17">
        <f t="shared" ref="D102:E102" si="11">D103+D104+D105+D106+D107+D108+D109+D110+D111+D112+D113+D114</f>
        <v>5984250</v>
      </c>
      <c r="E102" s="17">
        <f t="shared" si="11"/>
        <v>4518059.26</v>
      </c>
      <c r="F102" s="59">
        <f t="shared" si="9"/>
        <v>0.75499172995780583</v>
      </c>
    </row>
    <row r="103" spans="1:6" s="32" customFormat="1">
      <c r="A103" s="44" t="s">
        <v>7</v>
      </c>
      <c r="B103" s="45" t="s">
        <v>8</v>
      </c>
      <c r="C103" s="46">
        <v>5290000</v>
      </c>
      <c r="D103" s="57">
        <v>3450000</v>
      </c>
      <c r="E103" s="46">
        <v>2852326.17</v>
      </c>
      <c r="F103" s="59">
        <f t="shared" si="9"/>
        <v>0.82676120869565217</v>
      </c>
    </row>
    <row r="104" spans="1:6" s="43" customFormat="1">
      <c r="A104" s="44" t="s">
        <v>9</v>
      </c>
      <c r="B104" s="45" t="s">
        <v>10</v>
      </c>
      <c r="C104" s="46">
        <v>1165800</v>
      </c>
      <c r="D104" s="57">
        <v>759000</v>
      </c>
      <c r="E104" s="46">
        <v>623593.43999999994</v>
      </c>
      <c r="F104" s="59">
        <f t="shared" si="9"/>
        <v>0.82159873517786552</v>
      </c>
    </row>
    <row r="105" spans="1:6" s="43" customFormat="1">
      <c r="A105" s="44" t="s">
        <v>11</v>
      </c>
      <c r="B105" s="45" t="s">
        <v>12</v>
      </c>
      <c r="C105" s="46">
        <v>167300</v>
      </c>
      <c r="D105" s="57">
        <v>127300</v>
      </c>
      <c r="E105" s="46">
        <v>19413.740000000002</v>
      </c>
      <c r="F105" s="59">
        <f t="shared" si="9"/>
        <v>0.15250384917517676</v>
      </c>
    </row>
    <row r="106" spans="1:6" s="43" customFormat="1">
      <c r="A106" s="44" t="s">
        <v>37</v>
      </c>
      <c r="B106" s="45" t="s">
        <v>38</v>
      </c>
      <c r="C106" s="46">
        <v>8000</v>
      </c>
      <c r="D106" s="57">
        <v>8000</v>
      </c>
      <c r="E106" s="46">
        <v>0</v>
      </c>
      <c r="F106" s="59">
        <f t="shared" si="9"/>
        <v>0</v>
      </c>
    </row>
    <row r="107" spans="1:6" s="43" customFormat="1">
      <c r="A107" s="44" t="s">
        <v>39</v>
      </c>
      <c r="B107" s="45" t="s">
        <v>40</v>
      </c>
      <c r="C107" s="46">
        <v>660000</v>
      </c>
      <c r="D107" s="57">
        <v>450000</v>
      </c>
      <c r="E107" s="46">
        <v>374055.79</v>
      </c>
      <c r="F107" s="59">
        <f t="shared" si="9"/>
        <v>0.83123508888888886</v>
      </c>
    </row>
    <row r="108" spans="1:6" s="43" customFormat="1">
      <c r="A108" s="44" t="s">
        <v>13</v>
      </c>
      <c r="B108" s="45" t="s">
        <v>14</v>
      </c>
      <c r="C108" s="46">
        <v>187193</v>
      </c>
      <c r="D108" s="57">
        <v>108193</v>
      </c>
      <c r="E108" s="46">
        <v>85179.01</v>
      </c>
      <c r="F108" s="59">
        <f t="shared" si="9"/>
        <v>0.78728762489255311</v>
      </c>
    </row>
    <row r="109" spans="1:6" s="43" customFormat="1">
      <c r="A109" s="44" t="s">
        <v>15</v>
      </c>
      <c r="B109" s="45" t="s">
        <v>16</v>
      </c>
      <c r="C109" s="46">
        <v>7000</v>
      </c>
      <c r="D109" s="57">
        <v>7000</v>
      </c>
      <c r="E109" s="46">
        <v>3225.05</v>
      </c>
      <c r="F109" s="59">
        <f t="shared" si="9"/>
        <v>0.46072142857142862</v>
      </c>
    </row>
    <row r="110" spans="1:6" s="43" customFormat="1">
      <c r="A110" s="44" t="s">
        <v>17</v>
      </c>
      <c r="B110" s="45" t="s">
        <v>18</v>
      </c>
      <c r="C110" s="46">
        <v>80010</v>
      </c>
      <c r="D110" s="57">
        <v>43000</v>
      </c>
      <c r="E110" s="46">
        <v>30799.39</v>
      </c>
      <c r="F110" s="59">
        <f t="shared" si="9"/>
        <v>0.71626488372093022</v>
      </c>
    </row>
    <row r="111" spans="1:6" s="43" customFormat="1">
      <c r="A111" s="44" t="s">
        <v>19</v>
      </c>
      <c r="B111" s="45" t="s">
        <v>20</v>
      </c>
      <c r="C111" s="46">
        <v>219900</v>
      </c>
      <c r="D111" s="57">
        <v>109950</v>
      </c>
      <c r="E111" s="46">
        <v>97208.74</v>
      </c>
      <c r="F111" s="59">
        <f t="shared" si="9"/>
        <v>0.88411768985902683</v>
      </c>
    </row>
    <row r="112" spans="1:6" s="43" customFormat="1">
      <c r="A112" s="44" t="s">
        <v>21</v>
      </c>
      <c r="B112" s="45" t="s">
        <v>22</v>
      </c>
      <c r="C112" s="46">
        <v>1081550</v>
      </c>
      <c r="D112" s="57">
        <v>900000</v>
      </c>
      <c r="E112" s="46">
        <v>420763.79</v>
      </c>
      <c r="F112" s="59">
        <f t="shared" si="9"/>
        <v>0.4675153222222222</v>
      </c>
    </row>
    <row r="113" spans="1:6" s="43" customFormat="1">
      <c r="A113" s="44" t="s">
        <v>23</v>
      </c>
      <c r="B113" s="45" t="s">
        <v>24</v>
      </c>
      <c r="C113" s="46">
        <v>25000</v>
      </c>
      <c r="D113" s="57">
        <v>19000</v>
      </c>
      <c r="E113" s="46">
        <v>8687.14</v>
      </c>
      <c r="F113" s="59">
        <f t="shared" si="9"/>
        <v>0.4572178947368421</v>
      </c>
    </row>
    <row r="114" spans="1:6" s="25" customFormat="1" ht="25.5">
      <c r="A114" s="44" t="s">
        <v>25</v>
      </c>
      <c r="B114" s="45" t="s">
        <v>26</v>
      </c>
      <c r="C114" s="46">
        <v>2807</v>
      </c>
      <c r="D114" s="57">
        <v>2807</v>
      </c>
      <c r="E114" s="46">
        <v>2807</v>
      </c>
      <c r="F114" s="59">
        <f t="shared" si="9"/>
        <v>1</v>
      </c>
    </row>
    <row r="115" spans="1:6" s="19" customFormat="1">
      <c r="A115" s="15" t="s">
        <v>35</v>
      </c>
      <c r="B115" s="52" t="s">
        <v>85</v>
      </c>
      <c r="C115" s="17">
        <f>C116+C117+C118+C119+C120+C121+C122+C123+C124+C125+C126+C127</f>
        <v>5293600</v>
      </c>
      <c r="D115" s="17">
        <f t="shared" ref="D115:E115" si="12">D116+D117+D118+D119+D120+D121+D122+D123+D124+D125+D126+D127</f>
        <v>3432400</v>
      </c>
      <c r="E115" s="17">
        <f t="shared" si="12"/>
        <v>2968045.39</v>
      </c>
      <c r="F115" s="59">
        <f t="shared" si="9"/>
        <v>0.86471430777298686</v>
      </c>
    </row>
    <row r="116" spans="1:6" s="47" customFormat="1">
      <c r="A116" s="48" t="s">
        <v>7</v>
      </c>
      <c r="B116" s="49" t="s">
        <v>8</v>
      </c>
      <c r="C116" s="51">
        <v>3080000</v>
      </c>
      <c r="D116" s="58">
        <v>2040000</v>
      </c>
      <c r="E116" s="51">
        <v>1931140.83</v>
      </c>
      <c r="F116" s="59">
        <f t="shared" si="9"/>
        <v>0.94663766176470587</v>
      </c>
    </row>
    <row r="117" spans="1:6" s="47" customFormat="1">
      <c r="A117" s="48" t="s">
        <v>9</v>
      </c>
      <c r="B117" s="49" t="s">
        <v>10</v>
      </c>
      <c r="C117" s="51">
        <v>671000</v>
      </c>
      <c r="D117" s="58">
        <v>442200</v>
      </c>
      <c r="E117" s="51">
        <v>430792</v>
      </c>
      <c r="F117" s="59">
        <f t="shared" si="9"/>
        <v>0.97420171867933059</v>
      </c>
    </row>
    <row r="118" spans="1:6" s="47" customFormat="1">
      <c r="A118" s="48" t="s">
        <v>11</v>
      </c>
      <c r="B118" s="49" t="s">
        <v>12</v>
      </c>
      <c r="C118" s="51">
        <v>121400</v>
      </c>
      <c r="D118" s="58">
        <v>121400</v>
      </c>
      <c r="E118" s="51">
        <v>0</v>
      </c>
      <c r="F118" s="59">
        <f t="shared" si="9"/>
        <v>0</v>
      </c>
    </row>
    <row r="119" spans="1:6" s="47" customFormat="1">
      <c r="A119" s="48" t="s">
        <v>37</v>
      </c>
      <c r="B119" s="49" t="s">
        <v>38</v>
      </c>
      <c r="C119" s="51">
        <v>8000</v>
      </c>
      <c r="D119" s="58">
        <v>8000</v>
      </c>
      <c r="E119" s="51">
        <v>0</v>
      </c>
      <c r="F119" s="59">
        <f t="shared" si="9"/>
        <v>0</v>
      </c>
    </row>
    <row r="120" spans="1:6" s="47" customFormat="1">
      <c r="A120" s="48" t="s">
        <v>39</v>
      </c>
      <c r="B120" s="49" t="s">
        <v>40</v>
      </c>
      <c r="C120" s="51">
        <v>500000</v>
      </c>
      <c r="D120" s="58">
        <v>300000</v>
      </c>
      <c r="E120" s="51">
        <v>285693.40999999997</v>
      </c>
      <c r="F120" s="59">
        <f t="shared" si="9"/>
        <v>0.9523113666666666</v>
      </c>
    </row>
    <row r="121" spans="1:6" s="47" customFormat="1">
      <c r="A121" s="48" t="s">
        <v>13</v>
      </c>
      <c r="B121" s="49" t="s">
        <v>14</v>
      </c>
      <c r="C121" s="51">
        <v>94200</v>
      </c>
      <c r="D121" s="58">
        <v>61300</v>
      </c>
      <c r="E121" s="51">
        <v>35614.379999999997</v>
      </c>
      <c r="F121" s="59">
        <f t="shared" si="9"/>
        <v>0.58098499184339314</v>
      </c>
    </row>
    <row r="122" spans="1:6" s="47" customFormat="1">
      <c r="A122" s="48" t="s">
        <v>15</v>
      </c>
      <c r="B122" s="49" t="s">
        <v>16</v>
      </c>
      <c r="C122" s="51">
        <v>1000</v>
      </c>
      <c r="D122" s="58">
        <v>1000</v>
      </c>
      <c r="E122" s="51">
        <v>0</v>
      </c>
      <c r="F122" s="59">
        <f t="shared" si="9"/>
        <v>0</v>
      </c>
    </row>
    <row r="123" spans="1:6" s="47" customFormat="1">
      <c r="A123" s="48" t="s">
        <v>17</v>
      </c>
      <c r="B123" s="49" t="s">
        <v>18</v>
      </c>
      <c r="C123" s="51">
        <v>19800</v>
      </c>
      <c r="D123" s="58">
        <v>10300</v>
      </c>
      <c r="E123" s="51">
        <v>8932.4699999999993</v>
      </c>
      <c r="F123" s="59">
        <f t="shared" si="9"/>
        <v>0.86723009708737853</v>
      </c>
    </row>
    <row r="124" spans="1:6" s="47" customFormat="1">
      <c r="A124" s="48" t="s">
        <v>19</v>
      </c>
      <c r="B124" s="49" t="s">
        <v>20</v>
      </c>
      <c r="C124" s="51">
        <v>176400</v>
      </c>
      <c r="D124" s="58">
        <v>103200</v>
      </c>
      <c r="E124" s="51">
        <v>93271.79</v>
      </c>
      <c r="F124" s="59">
        <f t="shared" si="9"/>
        <v>0.90379641472868211</v>
      </c>
    </row>
    <row r="125" spans="1:6" s="47" customFormat="1">
      <c r="A125" s="48" t="s">
        <v>21</v>
      </c>
      <c r="B125" s="49" t="s">
        <v>22</v>
      </c>
      <c r="C125" s="51">
        <v>616000</v>
      </c>
      <c r="D125" s="58">
        <v>341300</v>
      </c>
      <c r="E125" s="51">
        <v>179252.86</v>
      </c>
      <c r="F125" s="59">
        <f t="shared" si="9"/>
        <v>0.52520615294462347</v>
      </c>
    </row>
    <row r="126" spans="1:6" s="47" customFormat="1">
      <c r="A126" s="48" t="s">
        <v>23</v>
      </c>
      <c r="B126" s="49" t="s">
        <v>24</v>
      </c>
      <c r="C126" s="51">
        <v>4300</v>
      </c>
      <c r="D126" s="58">
        <v>2200</v>
      </c>
      <c r="E126" s="51">
        <v>1917.94</v>
      </c>
      <c r="F126" s="59">
        <f t="shared" si="9"/>
        <v>0.87179090909090906</v>
      </c>
    </row>
    <row r="127" spans="1:6" s="19" customFormat="1">
      <c r="A127" s="48" t="s">
        <v>29</v>
      </c>
      <c r="B127" s="49" t="s">
        <v>30</v>
      </c>
      <c r="C127" s="51">
        <v>1500</v>
      </c>
      <c r="D127" s="18">
        <v>1500</v>
      </c>
      <c r="E127" s="51">
        <v>1429.71</v>
      </c>
      <c r="F127" s="59">
        <f t="shared" si="9"/>
        <v>0.95313999999999999</v>
      </c>
    </row>
    <row r="128" spans="1:6" ht="25.5">
      <c r="A128" s="15" t="s">
        <v>41</v>
      </c>
      <c r="B128" s="16" t="s">
        <v>42</v>
      </c>
      <c r="C128" s="17">
        <f>C129</f>
        <v>300000</v>
      </c>
      <c r="D128" s="17">
        <f t="shared" ref="D128:E128" si="13">D129</f>
        <v>300000</v>
      </c>
      <c r="E128" s="17">
        <f t="shared" si="13"/>
        <v>150000</v>
      </c>
      <c r="F128" s="59">
        <f t="shared" si="9"/>
        <v>0.5</v>
      </c>
    </row>
    <row r="129" spans="1:6" ht="25.5">
      <c r="A129" s="12" t="s">
        <v>33</v>
      </c>
      <c r="B129" s="13" t="s">
        <v>34</v>
      </c>
      <c r="C129" s="14">
        <v>300000</v>
      </c>
      <c r="D129" s="14">
        <v>300000</v>
      </c>
      <c r="E129" s="14">
        <v>150000</v>
      </c>
      <c r="F129" s="59">
        <f t="shared" si="9"/>
        <v>0.5</v>
      </c>
    </row>
    <row r="130" spans="1:6">
      <c r="A130" s="15" t="s">
        <v>43</v>
      </c>
      <c r="B130" s="16" t="s">
        <v>44</v>
      </c>
      <c r="C130" s="17">
        <f>C131+C132</f>
        <v>258000</v>
      </c>
      <c r="D130" s="17">
        <f t="shared" ref="D130:E130" si="14">D131+D132</f>
        <v>82000</v>
      </c>
      <c r="E130" s="17">
        <f t="shared" si="14"/>
        <v>13988</v>
      </c>
      <c r="F130" s="59">
        <f t="shared" si="9"/>
        <v>0.17058536585365855</v>
      </c>
    </row>
    <row r="131" spans="1:6">
      <c r="A131" s="12" t="s">
        <v>11</v>
      </c>
      <c r="B131" s="13" t="s">
        <v>12</v>
      </c>
      <c r="C131" s="14">
        <v>140000</v>
      </c>
      <c r="D131" s="14">
        <v>14000</v>
      </c>
      <c r="E131" s="14">
        <v>13988</v>
      </c>
      <c r="F131" s="59">
        <f t="shared" si="9"/>
        <v>0.99914285714285711</v>
      </c>
    </row>
    <row r="132" spans="1:6" ht="25.5">
      <c r="A132" s="12" t="s">
        <v>25</v>
      </c>
      <c r="B132" s="13" t="s">
        <v>26</v>
      </c>
      <c r="C132" s="14">
        <v>118000</v>
      </c>
      <c r="D132" s="14">
        <v>68000</v>
      </c>
      <c r="E132" s="14">
        <v>0</v>
      </c>
      <c r="F132" s="59">
        <f t="shared" si="9"/>
        <v>0</v>
      </c>
    </row>
    <row r="133" spans="1:6" ht="51">
      <c r="A133" s="15" t="s">
        <v>45</v>
      </c>
      <c r="B133" s="16" t="s">
        <v>46</v>
      </c>
      <c r="C133" s="17">
        <f>C134</f>
        <v>280000</v>
      </c>
      <c r="D133" s="17">
        <f t="shared" ref="D133:E133" si="15">D134</f>
        <v>280000</v>
      </c>
      <c r="E133" s="17">
        <f t="shared" si="15"/>
        <v>0</v>
      </c>
      <c r="F133" s="59">
        <f t="shared" si="9"/>
        <v>0</v>
      </c>
    </row>
    <row r="134" spans="1:6" ht="25.5">
      <c r="A134" s="12" t="s">
        <v>25</v>
      </c>
      <c r="B134" s="13" t="s">
        <v>26</v>
      </c>
      <c r="C134" s="14">
        <v>280000</v>
      </c>
      <c r="D134" s="14">
        <v>280000</v>
      </c>
      <c r="E134" s="14">
        <v>0</v>
      </c>
      <c r="F134" s="59">
        <f t="shared" ref="F134:F169" si="16">E134/D134</f>
        <v>0</v>
      </c>
    </row>
    <row r="135" spans="1:6" ht="25.5">
      <c r="A135" s="15" t="s">
        <v>47</v>
      </c>
      <c r="B135" s="16" t="s">
        <v>48</v>
      </c>
      <c r="C135" s="17">
        <f>C136</f>
        <v>4829000</v>
      </c>
      <c r="D135" s="17">
        <f t="shared" ref="D135:E135" si="17">D136</f>
        <v>3000000</v>
      </c>
      <c r="E135" s="17">
        <f t="shared" si="17"/>
        <v>1366700</v>
      </c>
      <c r="F135" s="59">
        <f t="shared" si="16"/>
        <v>0.45556666666666668</v>
      </c>
    </row>
    <row r="136" spans="1:6">
      <c r="A136" s="12" t="s">
        <v>27</v>
      </c>
      <c r="B136" s="13" t="s">
        <v>28</v>
      </c>
      <c r="C136" s="14">
        <v>4829000</v>
      </c>
      <c r="D136" s="14">
        <v>3000000</v>
      </c>
      <c r="E136" s="14">
        <v>1366700</v>
      </c>
      <c r="F136" s="59">
        <f t="shared" si="16"/>
        <v>0.45556666666666668</v>
      </c>
    </row>
    <row r="137" spans="1:6" ht="25.5">
      <c r="A137" s="15" t="s">
        <v>49</v>
      </c>
      <c r="B137" s="16" t="s">
        <v>50</v>
      </c>
      <c r="C137" s="17">
        <f>C138+C139+C140+C141+C142+C143+C144+C145</f>
        <v>2476700</v>
      </c>
      <c r="D137" s="17">
        <f t="shared" ref="D137:E137" si="18">D138+D139+D140+D141+D142+D143+D144+D145</f>
        <v>1569200</v>
      </c>
      <c r="E137" s="17">
        <f t="shared" si="18"/>
        <v>1343891.72</v>
      </c>
      <c r="F137" s="59">
        <f t="shared" si="16"/>
        <v>0.85641837879174099</v>
      </c>
    </row>
    <row r="138" spans="1:6">
      <c r="A138" s="12" t="s">
        <v>7</v>
      </c>
      <c r="B138" s="13" t="s">
        <v>8</v>
      </c>
      <c r="C138" s="14">
        <v>1528800</v>
      </c>
      <c r="D138" s="14">
        <v>904800</v>
      </c>
      <c r="E138" s="14">
        <v>819533.22</v>
      </c>
      <c r="F138" s="59">
        <f t="shared" si="16"/>
        <v>0.90576173740053045</v>
      </c>
    </row>
    <row r="139" spans="1:6">
      <c r="A139" s="12" t="s">
        <v>9</v>
      </c>
      <c r="B139" s="13" t="s">
        <v>10</v>
      </c>
      <c r="C139" s="14">
        <v>336490</v>
      </c>
      <c r="D139" s="14">
        <v>199190</v>
      </c>
      <c r="E139" s="14">
        <v>176027.87</v>
      </c>
      <c r="F139" s="59">
        <f t="shared" si="16"/>
        <v>0.88371840955871273</v>
      </c>
    </row>
    <row r="140" spans="1:6">
      <c r="A140" s="12" t="s">
        <v>11</v>
      </c>
      <c r="B140" s="13" t="s">
        <v>12</v>
      </c>
      <c r="C140" s="14">
        <v>25000</v>
      </c>
      <c r="D140" s="14">
        <v>25000</v>
      </c>
      <c r="E140" s="14">
        <v>9500</v>
      </c>
      <c r="F140" s="59">
        <f t="shared" si="16"/>
        <v>0.38</v>
      </c>
    </row>
    <row r="141" spans="1:6">
      <c r="A141" s="12" t="s">
        <v>13</v>
      </c>
      <c r="B141" s="13" t="s">
        <v>14</v>
      </c>
      <c r="C141" s="14">
        <v>10000</v>
      </c>
      <c r="D141" s="14">
        <v>10000</v>
      </c>
      <c r="E141" s="14">
        <v>6415</v>
      </c>
      <c r="F141" s="59">
        <f t="shared" si="16"/>
        <v>0.64149999999999996</v>
      </c>
    </row>
    <row r="142" spans="1:6">
      <c r="A142" s="12" t="s">
        <v>17</v>
      </c>
      <c r="B142" s="13" t="s">
        <v>18</v>
      </c>
      <c r="C142" s="14">
        <v>2510</v>
      </c>
      <c r="D142" s="14">
        <v>1310</v>
      </c>
      <c r="E142" s="14">
        <v>813.56</v>
      </c>
      <c r="F142" s="59">
        <f t="shared" si="16"/>
        <v>0.6210381679389313</v>
      </c>
    </row>
    <row r="143" spans="1:6">
      <c r="A143" s="12" t="s">
        <v>19</v>
      </c>
      <c r="B143" s="13" t="s">
        <v>20</v>
      </c>
      <c r="C143" s="14">
        <v>30000</v>
      </c>
      <c r="D143" s="14">
        <v>30000</v>
      </c>
      <c r="E143" s="14">
        <v>17387.830000000002</v>
      </c>
      <c r="F143" s="59">
        <f t="shared" si="16"/>
        <v>0.57959433333333343</v>
      </c>
    </row>
    <row r="144" spans="1:6">
      <c r="A144" s="12" t="s">
        <v>23</v>
      </c>
      <c r="B144" s="13" t="s">
        <v>24</v>
      </c>
      <c r="C144" s="14">
        <v>188900</v>
      </c>
      <c r="D144" s="14">
        <v>188900</v>
      </c>
      <c r="E144" s="14">
        <v>135214.24</v>
      </c>
      <c r="F144" s="59">
        <f t="shared" si="16"/>
        <v>0.71579798835362618</v>
      </c>
    </row>
    <row r="145" spans="1:6" ht="25.5">
      <c r="A145" s="12" t="s">
        <v>25</v>
      </c>
      <c r="B145" s="13" t="s">
        <v>26</v>
      </c>
      <c r="C145" s="14">
        <v>355000</v>
      </c>
      <c r="D145" s="14">
        <v>210000</v>
      </c>
      <c r="E145" s="14">
        <v>179000</v>
      </c>
      <c r="F145" s="59">
        <f t="shared" si="16"/>
        <v>0.85238095238095235</v>
      </c>
    </row>
    <row r="146" spans="1:6" ht="25.5">
      <c r="A146" s="15" t="s">
        <v>51</v>
      </c>
      <c r="B146" s="16" t="s">
        <v>52</v>
      </c>
      <c r="C146" s="17">
        <f>C147</f>
        <v>489500</v>
      </c>
      <c r="D146" s="17">
        <f t="shared" ref="D146:E146" si="19">D147</f>
        <v>277800</v>
      </c>
      <c r="E146" s="17">
        <f t="shared" si="19"/>
        <v>267183.84999999998</v>
      </c>
      <c r="F146" s="59">
        <f t="shared" si="16"/>
        <v>0.9617849172066234</v>
      </c>
    </row>
    <row r="147" spans="1:6" ht="25.5">
      <c r="A147" s="12" t="s">
        <v>33</v>
      </c>
      <c r="B147" s="49" t="s">
        <v>34</v>
      </c>
      <c r="C147" s="14">
        <v>489500</v>
      </c>
      <c r="D147" s="14">
        <v>277800</v>
      </c>
      <c r="E147" s="14">
        <v>267183.84999999998</v>
      </c>
      <c r="F147" s="59">
        <f t="shared" si="16"/>
        <v>0.9617849172066234</v>
      </c>
    </row>
    <row r="148" spans="1:6">
      <c r="A148" s="15" t="s">
        <v>53</v>
      </c>
      <c r="B148" s="16" t="s">
        <v>54</v>
      </c>
      <c r="C148" s="17">
        <f>C149+C150</f>
        <v>790000</v>
      </c>
      <c r="D148" s="17">
        <f t="shared" ref="D148:E148" si="20">D149+D150</f>
        <v>383000</v>
      </c>
      <c r="E148" s="17">
        <f t="shared" si="20"/>
        <v>142000</v>
      </c>
      <c r="F148" s="59">
        <f t="shared" si="16"/>
        <v>0.37075718015665798</v>
      </c>
    </row>
    <row r="149" spans="1:6">
      <c r="A149" s="12" t="s">
        <v>11</v>
      </c>
      <c r="B149" s="13" t="s">
        <v>12</v>
      </c>
      <c r="C149" s="14">
        <v>143000</v>
      </c>
      <c r="D149" s="14">
        <v>143000</v>
      </c>
      <c r="E149" s="14">
        <v>3000</v>
      </c>
      <c r="F149" s="59">
        <f t="shared" si="16"/>
        <v>2.097902097902098E-2</v>
      </c>
    </row>
    <row r="150" spans="1:6" ht="25.5">
      <c r="A150" s="12" t="s">
        <v>25</v>
      </c>
      <c r="B150" s="13" t="s">
        <v>26</v>
      </c>
      <c r="C150" s="14">
        <v>647000</v>
      </c>
      <c r="D150" s="14">
        <v>240000</v>
      </c>
      <c r="E150" s="14">
        <v>139000</v>
      </c>
      <c r="F150" s="59">
        <f t="shared" si="16"/>
        <v>0.57916666666666672</v>
      </c>
    </row>
    <row r="151" spans="1:6" ht="25.5">
      <c r="A151" s="15" t="s">
        <v>55</v>
      </c>
      <c r="B151" s="16" t="s">
        <v>56</v>
      </c>
      <c r="C151" s="17">
        <f>C152</f>
        <v>2000000</v>
      </c>
      <c r="D151" s="17">
        <f t="shared" ref="D151:E151" si="21">D152</f>
        <v>1130000</v>
      </c>
      <c r="E151" s="17">
        <f t="shared" si="21"/>
        <v>1069486.3799999999</v>
      </c>
      <c r="F151" s="59">
        <f t="shared" si="16"/>
        <v>0.94644812389380517</v>
      </c>
    </row>
    <row r="152" spans="1:6" ht="25.5">
      <c r="A152" s="12" t="s">
        <v>33</v>
      </c>
      <c r="B152" s="49" t="s">
        <v>93</v>
      </c>
      <c r="C152" s="14">
        <v>2000000</v>
      </c>
      <c r="D152" s="14">
        <v>1130000</v>
      </c>
      <c r="E152" s="14">
        <v>1069486.3799999999</v>
      </c>
      <c r="F152" s="59">
        <f t="shared" si="16"/>
        <v>0.94644812389380517</v>
      </c>
    </row>
    <row r="153" spans="1:6" ht="38.25">
      <c r="A153" s="15" t="s">
        <v>57</v>
      </c>
      <c r="B153" s="16" t="s">
        <v>58</v>
      </c>
      <c r="C153" s="17">
        <f>C154+C155</f>
        <v>4819476</v>
      </c>
      <c r="D153" s="17">
        <f>D154+D155</f>
        <v>4819476</v>
      </c>
      <c r="E153" s="17">
        <f>E154+E155</f>
        <v>4819231.3899999997</v>
      </c>
      <c r="F153" s="59">
        <f t="shared" si="16"/>
        <v>0.99994924551963738</v>
      </c>
    </row>
    <row r="154" spans="1:6" ht="25.5">
      <c r="A154" s="12" t="s">
        <v>33</v>
      </c>
      <c r="B154" s="49" t="s">
        <v>89</v>
      </c>
      <c r="C154" s="61">
        <v>4739476</v>
      </c>
      <c r="D154" s="61">
        <v>4739476</v>
      </c>
      <c r="E154" s="61">
        <v>4739475.3499999996</v>
      </c>
      <c r="F154" s="59">
        <f t="shared" si="16"/>
        <v>0.99999986285403697</v>
      </c>
    </row>
    <row r="155" spans="1:6" s="60" customFormat="1" ht="25.5">
      <c r="A155" s="48" t="s">
        <v>33</v>
      </c>
      <c r="B155" s="49" t="s">
        <v>92</v>
      </c>
      <c r="C155" s="61">
        <v>80000</v>
      </c>
      <c r="D155" s="61">
        <v>80000</v>
      </c>
      <c r="E155" s="61">
        <v>79756.039999999994</v>
      </c>
      <c r="F155" s="59"/>
    </row>
    <row r="156" spans="1:6">
      <c r="A156" s="15" t="s">
        <v>59</v>
      </c>
      <c r="B156" s="16" t="s">
        <v>60</v>
      </c>
      <c r="C156" s="17">
        <f>C157+C158</f>
        <v>26459731</v>
      </c>
      <c r="D156" s="17">
        <f t="shared" ref="D156:E156" si="22">D157+D158</f>
        <v>14616000</v>
      </c>
      <c r="E156" s="17">
        <f t="shared" si="22"/>
        <v>11919271.949999999</v>
      </c>
      <c r="F156" s="59">
        <f t="shared" si="16"/>
        <v>0.8154947967980295</v>
      </c>
    </row>
    <row r="157" spans="1:6">
      <c r="A157" s="12" t="s">
        <v>19</v>
      </c>
      <c r="B157" s="13" t="s">
        <v>20</v>
      </c>
      <c r="C157" s="14">
        <v>3850000</v>
      </c>
      <c r="D157" s="14">
        <v>1990000</v>
      </c>
      <c r="E157" s="14">
        <v>1345871.2</v>
      </c>
      <c r="F157" s="59">
        <f t="shared" si="16"/>
        <v>0.67631718592964818</v>
      </c>
    </row>
    <row r="158" spans="1:6" ht="25.5">
      <c r="A158" s="12" t="s">
        <v>33</v>
      </c>
      <c r="B158" s="49" t="s">
        <v>89</v>
      </c>
      <c r="C158" s="14">
        <v>22609731</v>
      </c>
      <c r="D158" s="14">
        <v>12626000</v>
      </c>
      <c r="E158" s="14">
        <v>10573400.75</v>
      </c>
      <c r="F158" s="59">
        <f t="shared" si="16"/>
        <v>0.83743075795976551</v>
      </c>
    </row>
    <row r="159" spans="1:6" ht="25.5">
      <c r="A159" s="15" t="s">
        <v>61</v>
      </c>
      <c r="B159" s="16" t="s">
        <v>62</v>
      </c>
      <c r="C159" s="17">
        <f>C160</f>
        <v>109177</v>
      </c>
      <c r="D159" s="17">
        <f t="shared" ref="D159:E159" si="23">D160</f>
        <v>102177</v>
      </c>
      <c r="E159" s="17">
        <f t="shared" si="23"/>
        <v>99930.84</v>
      </c>
      <c r="F159" s="59">
        <f t="shared" si="16"/>
        <v>0.97801697055110248</v>
      </c>
    </row>
    <row r="160" spans="1:6" ht="25.5">
      <c r="A160" s="12" t="s">
        <v>33</v>
      </c>
      <c r="B160" s="49" t="s">
        <v>90</v>
      </c>
      <c r="C160" s="14">
        <v>109177</v>
      </c>
      <c r="D160" s="14">
        <v>102177</v>
      </c>
      <c r="E160" s="14">
        <v>99930.84</v>
      </c>
      <c r="F160" s="59">
        <f t="shared" si="16"/>
        <v>0.97801697055110248</v>
      </c>
    </row>
    <row r="161" spans="1:6">
      <c r="A161" s="15" t="s">
        <v>63</v>
      </c>
      <c r="B161" s="16" t="s">
        <v>64</v>
      </c>
      <c r="C161" s="17">
        <f>C162</f>
        <v>535000</v>
      </c>
      <c r="D161" s="17">
        <f t="shared" ref="D161:E161" si="24">D162</f>
        <v>335000</v>
      </c>
      <c r="E161" s="17">
        <f t="shared" si="24"/>
        <v>258011</v>
      </c>
      <c r="F161" s="59">
        <f t="shared" si="16"/>
        <v>0.77018208955223877</v>
      </c>
    </row>
    <row r="162" spans="1:6">
      <c r="A162" s="12" t="s">
        <v>13</v>
      </c>
      <c r="B162" s="13" t="s">
        <v>14</v>
      </c>
      <c r="C162" s="14">
        <v>535000</v>
      </c>
      <c r="D162" s="14">
        <v>335000</v>
      </c>
      <c r="E162" s="14">
        <v>258011</v>
      </c>
      <c r="F162" s="59">
        <f t="shared" si="16"/>
        <v>0.77018208955223877</v>
      </c>
    </row>
    <row r="163" spans="1:6" ht="25.5">
      <c r="A163" s="15" t="s">
        <v>65</v>
      </c>
      <c r="B163" s="16" t="s">
        <v>66</v>
      </c>
      <c r="C163" s="17">
        <f>C164</f>
        <v>130000</v>
      </c>
      <c r="D163" s="17">
        <f t="shared" ref="D163:E163" si="25">D164</f>
        <v>60000</v>
      </c>
      <c r="E163" s="17">
        <f t="shared" si="25"/>
        <v>15000</v>
      </c>
      <c r="F163" s="59">
        <f t="shared" si="16"/>
        <v>0.25</v>
      </c>
    </row>
    <row r="164" spans="1:6">
      <c r="A164" s="12" t="s">
        <v>13</v>
      </c>
      <c r="B164" s="13" t="s">
        <v>14</v>
      </c>
      <c r="C164" s="14">
        <v>130000</v>
      </c>
      <c r="D164" s="14">
        <v>60000</v>
      </c>
      <c r="E164" s="14">
        <v>15000</v>
      </c>
      <c r="F164" s="59">
        <f t="shared" si="16"/>
        <v>0.25</v>
      </c>
    </row>
    <row r="165" spans="1:6">
      <c r="A165" s="15" t="s">
        <v>67</v>
      </c>
      <c r="B165" s="16" t="s">
        <v>68</v>
      </c>
      <c r="C165" s="17">
        <f>C166</f>
        <v>1900000</v>
      </c>
      <c r="D165" s="17">
        <f t="shared" ref="D165:E165" si="26">D166</f>
        <v>1110000</v>
      </c>
      <c r="E165" s="17">
        <f t="shared" si="26"/>
        <v>816516.37</v>
      </c>
      <c r="F165" s="59">
        <f t="shared" si="16"/>
        <v>0.7356003333333333</v>
      </c>
    </row>
    <row r="166" spans="1:6" ht="25.5">
      <c r="A166" s="12" t="s">
        <v>33</v>
      </c>
      <c r="B166" s="49" t="s">
        <v>91</v>
      </c>
      <c r="C166" s="14">
        <v>1900000</v>
      </c>
      <c r="D166" s="14">
        <v>1110000</v>
      </c>
      <c r="E166" s="14">
        <v>816516.37</v>
      </c>
      <c r="F166" s="59">
        <f t="shared" si="16"/>
        <v>0.7356003333333333</v>
      </c>
    </row>
    <row r="167" spans="1:6">
      <c r="A167" s="15" t="s">
        <v>69</v>
      </c>
      <c r="B167" s="16" t="s">
        <v>70</v>
      </c>
      <c r="C167" s="17">
        <f>C168</f>
        <v>1000000</v>
      </c>
      <c r="D167" s="17">
        <f t="shared" ref="D167:E167" si="27">D168</f>
        <v>1000000</v>
      </c>
      <c r="E167" s="17">
        <f t="shared" si="27"/>
        <v>1000000</v>
      </c>
      <c r="F167" s="59">
        <f t="shared" si="16"/>
        <v>1</v>
      </c>
    </row>
    <row r="168" spans="1:6" ht="25.5">
      <c r="A168" s="12" t="s">
        <v>71</v>
      </c>
      <c r="B168" s="13" t="s">
        <v>72</v>
      </c>
      <c r="C168" s="14">
        <v>1000000</v>
      </c>
      <c r="D168" s="14">
        <v>1000000</v>
      </c>
      <c r="E168" s="14">
        <v>1000000</v>
      </c>
      <c r="F168" s="59">
        <f t="shared" si="16"/>
        <v>1</v>
      </c>
    </row>
    <row r="169" spans="1:6">
      <c r="A169" s="15" t="s">
        <v>73</v>
      </c>
      <c r="B169" s="16" t="s">
        <v>74</v>
      </c>
      <c r="C169" s="17">
        <f>C5+C18+C23+C128+C130+C133+C135+C137+C146+C148+C151+C153+C156+C159+C161+C163+C165+C167</f>
        <v>114307717</v>
      </c>
      <c r="D169" s="17">
        <v>71644886</v>
      </c>
      <c r="E169" s="17">
        <v>58721942.630000003</v>
      </c>
      <c r="F169" s="59">
        <f t="shared" si="16"/>
        <v>0.81962504106713219</v>
      </c>
    </row>
    <row r="170" spans="1:6">
      <c r="A170" s="10"/>
      <c r="B170" s="10"/>
      <c r="C170" s="10"/>
      <c r="D170" s="10"/>
      <c r="E170" s="10"/>
      <c r="F170" s="10"/>
    </row>
  </sheetData>
  <mergeCells count="2">
    <mergeCell ref="A1:E1"/>
    <mergeCell ref="A2:E2"/>
  </mergeCells>
  <pageMargins left="0.32" right="0.33" top="0.39370078740157499" bottom="0.39370078740157499" header="0" footer="0"/>
  <pageSetup paperSize="9" fitToHeight="50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82"/>
  <sheetViews>
    <sheetView tabSelected="1" view="pageBreakPreview" topLeftCell="A52" zoomScale="60" zoomScaleNormal="100" workbookViewId="0">
      <selection activeCell="E63" sqref="E63"/>
    </sheetView>
  </sheetViews>
  <sheetFormatPr defaultRowHeight="12.75"/>
  <cols>
    <col min="1" max="1" width="10.7109375" customWidth="1"/>
    <col min="2" max="2" width="50.7109375" customWidth="1"/>
    <col min="3" max="3" width="14" customWidth="1"/>
    <col min="4" max="4" width="14.5703125" customWidth="1"/>
    <col min="5" max="5" width="13.42578125" customWidth="1"/>
    <col min="6" max="6" width="13" customWidth="1"/>
    <col min="8" max="9" width="12.42578125" bestFit="1" customWidth="1"/>
    <col min="10" max="10" width="11.42578125" bestFit="1" customWidth="1"/>
  </cols>
  <sheetData>
    <row r="1" spans="1:6" ht="18.75">
      <c r="A1" s="65" t="s">
        <v>77</v>
      </c>
      <c r="B1" s="66"/>
      <c r="C1" s="66"/>
      <c r="D1" s="66"/>
      <c r="E1" s="66"/>
    </row>
    <row r="2" spans="1:6">
      <c r="A2" s="66" t="s">
        <v>0</v>
      </c>
      <c r="B2" s="66"/>
      <c r="C2" s="66"/>
      <c r="D2" s="66"/>
      <c r="E2" s="66"/>
    </row>
    <row r="3" spans="1:6">
      <c r="F3" s="9" t="s">
        <v>1</v>
      </c>
    </row>
    <row r="4" spans="1:6" s="1" customFormat="1" ht="44.25" customHeight="1">
      <c r="A4" s="3" t="s">
        <v>2</v>
      </c>
      <c r="B4" s="3" t="s">
        <v>3</v>
      </c>
      <c r="C4" s="11" t="s">
        <v>78</v>
      </c>
      <c r="D4" s="3" t="s">
        <v>75</v>
      </c>
      <c r="E4" s="3" t="s">
        <v>76</v>
      </c>
      <c r="F4" s="3" t="s">
        <v>4</v>
      </c>
    </row>
    <row r="5" spans="1:6" ht="51">
      <c r="A5" s="15" t="s">
        <v>5</v>
      </c>
      <c r="B5" s="16" t="s">
        <v>6</v>
      </c>
      <c r="C5" s="17">
        <f>C6+C7+C8+C9+C10+C11+C12+C13+C14+C15+C16+C17</f>
        <v>19585500</v>
      </c>
      <c r="D5" s="17">
        <f>D6+D7+D8+D9+D10+D11+D12+D13+D14+D15+D16+D17</f>
        <v>10933400</v>
      </c>
      <c r="E5" s="17">
        <f>E6+E7+E8+E9+E10+E11+E12+E13+E14+E15+E16+E17</f>
        <v>9471031.75</v>
      </c>
      <c r="F5" s="59">
        <f>E5/D5</f>
        <v>0.86624762196571969</v>
      </c>
    </row>
    <row r="6" spans="1:6">
      <c r="A6" s="4" t="s">
        <v>7</v>
      </c>
      <c r="B6" s="5" t="s">
        <v>8</v>
      </c>
      <c r="C6" s="6">
        <v>13210400</v>
      </c>
      <c r="D6" s="6">
        <v>7300000</v>
      </c>
      <c r="E6" s="6">
        <v>6871862</v>
      </c>
      <c r="F6" s="59">
        <f t="shared" ref="F6:F70" si="0">E6/D6</f>
        <v>0.94135095890410958</v>
      </c>
    </row>
    <row r="7" spans="1:6">
      <c r="A7" s="4" t="s">
        <v>9</v>
      </c>
      <c r="B7" s="5" t="s">
        <v>10</v>
      </c>
      <c r="C7" s="6">
        <v>2906300</v>
      </c>
      <c r="D7" s="6">
        <v>1606000</v>
      </c>
      <c r="E7" s="6">
        <v>1535472.7</v>
      </c>
      <c r="F7" s="59">
        <f t="shared" si="0"/>
        <v>0.95608511830635112</v>
      </c>
    </row>
    <row r="8" spans="1:6">
      <c r="A8" s="4" t="s">
        <v>11</v>
      </c>
      <c r="B8" s="5" t="s">
        <v>12</v>
      </c>
      <c r="C8" s="6">
        <v>825000</v>
      </c>
      <c r="D8" s="6">
        <v>545000</v>
      </c>
      <c r="E8" s="6">
        <v>494615.71</v>
      </c>
      <c r="F8" s="59">
        <f t="shared" si="0"/>
        <v>0.90755176146788996</v>
      </c>
    </row>
    <row r="9" spans="1:6">
      <c r="A9" s="4" t="s">
        <v>13</v>
      </c>
      <c r="B9" s="5" t="s">
        <v>14</v>
      </c>
      <c r="C9" s="6">
        <v>1484000</v>
      </c>
      <c r="D9" s="6">
        <v>764000</v>
      </c>
      <c r="E9" s="6">
        <v>256661.43</v>
      </c>
      <c r="F9" s="59">
        <f t="shared" si="0"/>
        <v>0.33594428010471206</v>
      </c>
    </row>
    <row r="10" spans="1:6">
      <c r="A10" s="4" t="s">
        <v>15</v>
      </c>
      <c r="B10" s="5" t="s">
        <v>16</v>
      </c>
      <c r="C10" s="6">
        <v>50000</v>
      </c>
      <c r="D10" s="6">
        <v>50000</v>
      </c>
      <c r="E10" s="6">
        <v>0</v>
      </c>
      <c r="F10" s="59">
        <f t="shared" si="0"/>
        <v>0</v>
      </c>
    </row>
    <row r="11" spans="1:6">
      <c r="A11" s="4" t="s">
        <v>17</v>
      </c>
      <c r="B11" s="5" t="s">
        <v>18</v>
      </c>
      <c r="C11" s="6">
        <v>20000</v>
      </c>
      <c r="D11" s="6">
        <v>10200</v>
      </c>
      <c r="E11" s="6">
        <v>4940.43</v>
      </c>
      <c r="F11" s="59">
        <f t="shared" si="0"/>
        <v>0.48435588235294119</v>
      </c>
    </row>
    <row r="12" spans="1:6">
      <c r="A12" s="4" t="s">
        <v>19</v>
      </c>
      <c r="B12" s="5" t="s">
        <v>20</v>
      </c>
      <c r="C12" s="6">
        <v>250000</v>
      </c>
      <c r="D12" s="6">
        <v>127200</v>
      </c>
      <c r="E12" s="6">
        <v>88893.49</v>
      </c>
      <c r="F12" s="59">
        <f t="shared" si="0"/>
        <v>0.69884819182389946</v>
      </c>
    </row>
    <row r="13" spans="1:6">
      <c r="A13" s="4" t="s">
        <v>21</v>
      </c>
      <c r="B13" s="5" t="s">
        <v>22</v>
      </c>
      <c r="C13" s="6">
        <v>510000</v>
      </c>
      <c r="D13" s="6">
        <v>300000</v>
      </c>
      <c r="E13" s="6">
        <v>102468.18</v>
      </c>
      <c r="F13" s="59">
        <f t="shared" si="0"/>
        <v>0.34156059999999999</v>
      </c>
    </row>
    <row r="14" spans="1:6">
      <c r="A14" s="4" t="s">
        <v>23</v>
      </c>
      <c r="B14" s="5" t="s">
        <v>24</v>
      </c>
      <c r="C14" s="6">
        <v>150000</v>
      </c>
      <c r="D14" s="6">
        <v>101000</v>
      </c>
      <c r="E14" s="6">
        <v>62880</v>
      </c>
      <c r="F14" s="59">
        <f t="shared" si="0"/>
        <v>0.62257425742574257</v>
      </c>
    </row>
    <row r="15" spans="1:6" ht="25.5">
      <c r="A15" s="4" t="s">
        <v>25</v>
      </c>
      <c r="B15" s="5" t="s">
        <v>26</v>
      </c>
      <c r="C15" s="6">
        <v>29800</v>
      </c>
      <c r="D15" s="6">
        <v>20000</v>
      </c>
      <c r="E15" s="6">
        <v>3184</v>
      </c>
      <c r="F15" s="59">
        <f t="shared" si="0"/>
        <v>0.15920000000000001</v>
      </c>
    </row>
    <row r="16" spans="1:6">
      <c r="A16" s="4" t="s">
        <v>27</v>
      </c>
      <c r="B16" s="5" t="s">
        <v>28</v>
      </c>
      <c r="C16" s="6">
        <v>10000</v>
      </c>
      <c r="D16" s="6">
        <v>10000</v>
      </c>
      <c r="E16" s="6">
        <v>5000</v>
      </c>
      <c r="F16" s="59">
        <f t="shared" si="0"/>
        <v>0.5</v>
      </c>
    </row>
    <row r="17" spans="1:6">
      <c r="A17" s="4" t="s">
        <v>29</v>
      </c>
      <c r="B17" s="5" t="s">
        <v>30</v>
      </c>
      <c r="C17" s="6">
        <v>140000</v>
      </c>
      <c r="D17" s="6">
        <v>100000</v>
      </c>
      <c r="E17" s="6">
        <v>45053.81</v>
      </c>
      <c r="F17" s="59">
        <f t="shared" si="0"/>
        <v>0.4505381</v>
      </c>
    </row>
    <row r="18" spans="1:6">
      <c r="A18" s="15" t="s">
        <v>31</v>
      </c>
      <c r="B18" s="16" t="s">
        <v>32</v>
      </c>
      <c r="C18" s="17">
        <f>C19+C20+C21+C22</f>
        <v>2371000</v>
      </c>
      <c r="D18" s="17">
        <f t="shared" ref="D18:E18" si="1">D19+D20+D21+D22</f>
        <v>1661000</v>
      </c>
      <c r="E18" s="17">
        <f t="shared" si="1"/>
        <v>956281.17999999993</v>
      </c>
      <c r="F18" s="59">
        <f t="shared" si="0"/>
        <v>0.57572617700180606</v>
      </c>
    </row>
    <row r="19" spans="1:6">
      <c r="A19" s="4" t="s">
        <v>11</v>
      </c>
      <c r="B19" s="5" t="s">
        <v>12</v>
      </c>
      <c r="C19" s="6">
        <v>500000</v>
      </c>
      <c r="D19" s="6">
        <v>400000</v>
      </c>
      <c r="E19" s="6">
        <v>238966.92</v>
      </c>
      <c r="F19" s="59">
        <f t="shared" si="0"/>
        <v>0.59741730000000004</v>
      </c>
    </row>
    <row r="20" spans="1:6">
      <c r="A20" s="4" t="s">
        <v>13</v>
      </c>
      <c r="B20" s="5" t="s">
        <v>14</v>
      </c>
      <c r="C20" s="6">
        <v>421000</v>
      </c>
      <c r="D20" s="6">
        <v>371000</v>
      </c>
      <c r="E20" s="6">
        <v>29953.8</v>
      </c>
      <c r="F20" s="59">
        <f t="shared" si="0"/>
        <v>8.0738005390835574E-2</v>
      </c>
    </row>
    <row r="21" spans="1:6" ht="25.5">
      <c r="A21" s="4" t="s">
        <v>25</v>
      </c>
      <c r="B21" s="5" t="s">
        <v>26</v>
      </c>
      <c r="C21" s="6">
        <v>150000</v>
      </c>
      <c r="D21" s="6">
        <v>150000</v>
      </c>
      <c r="E21" s="6">
        <v>0</v>
      </c>
      <c r="F21" s="59">
        <f t="shared" si="0"/>
        <v>0</v>
      </c>
    </row>
    <row r="22" spans="1:6" ht="25.5">
      <c r="A22" s="4" t="s">
        <v>33</v>
      </c>
      <c r="B22" s="49" t="s">
        <v>94</v>
      </c>
      <c r="C22" s="6">
        <v>1300000</v>
      </c>
      <c r="D22" s="6">
        <v>740000</v>
      </c>
      <c r="E22" s="6">
        <v>687360.46</v>
      </c>
      <c r="F22" s="59">
        <f t="shared" si="0"/>
        <v>0.92886548648648648</v>
      </c>
    </row>
    <row r="23" spans="1:6">
      <c r="A23" s="15" t="s">
        <v>35</v>
      </c>
      <c r="B23" s="16" t="s">
        <v>36</v>
      </c>
      <c r="C23" s="17">
        <f>C24+C25+C26+C27+C28+C29+C30+C31+C32+C33+C34+C35+C36</f>
        <v>45974633</v>
      </c>
      <c r="D23" s="17">
        <f>D24+D25+D26+D27+D28+D29+D30+D31+D32+D33+D34+D35+D36</f>
        <v>29985833</v>
      </c>
      <c r="E23" s="17">
        <f>E24+E25+E26+E27+E28+E29+E30+E31+E32+E33+E34+E35+E36</f>
        <v>25013418.200000007</v>
      </c>
      <c r="F23" s="59">
        <f t="shared" si="0"/>
        <v>0.83417453168634692</v>
      </c>
    </row>
    <row r="24" spans="1:6">
      <c r="A24" s="4" t="s">
        <v>7</v>
      </c>
      <c r="B24" s="5" t="s">
        <v>8</v>
      </c>
      <c r="C24" s="6">
        <v>27416600</v>
      </c>
      <c r="D24" s="6">
        <v>17575400</v>
      </c>
      <c r="E24" s="6">
        <v>15854452.470000001</v>
      </c>
      <c r="F24" s="59">
        <f t="shared" si="0"/>
        <v>0.90208202772056401</v>
      </c>
    </row>
    <row r="25" spans="1:6">
      <c r="A25" s="4" t="s">
        <v>9</v>
      </c>
      <c r="B25" s="5" t="s">
        <v>10</v>
      </c>
      <c r="C25" s="6">
        <v>6226020</v>
      </c>
      <c r="D25" s="6">
        <v>4021930</v>
      </c>
      <c r="E25" s="6">
        <v>3516727.34</v>
      </c>
      <c r="F25" s="59">
        <f t="shared" si="0"/>
        <v>0.87438800277478723</v>
      </c>
    </row>
    <row r="26" spans="1:6">
      <c r="A26" s="4" t="s">
        <v>11</v>
      </c>
      <c r="B26" s="5" t="s">
        <v>12</v>
      </c>
      <c r="C26" s="6">
        <v>1048000</v>
      </c>
      <c r="D26" s="6">
        <v>788000</v>
      </c>
      <c r="E26" s="6">
        <v>346438.14</v>
      </c>
      <c r="F26" s="59">
        <f t="shared" si="0"/>
        <v>0.43964230964467005</v>
      </c>
    </row>
    <row r="27" spans="1:6">
      <c r="A27" s="4" t="s">
        <v>37</v>
      </c>
      <c r="B27" s="5" t="s">
        <v>38</v>
      </c>
      <c r="C27" s="6">
        <v>56000</v>
      </c>
      <c r="D27" s="6">
        <v>45000</v>
      </c>
      <c r="E27" s="6">
        <v>7398</v>
      </c>
      <c r="F27" s="59">
        <f t="shared" si="0"/>
        <v>0.16439999999999999</v>
      </c>
    </row>
    <row r="28" spans="1:6">
      <c r="A28" s="4" t="s">
        <v>39</v>
      </c>
      <c r="B28" s="5" t="s">
        <v>40</v>
      </c>
      <c r="C28" s="6">
        <v>4000000</v>
      </c>
      <c r="D28" s="6">
        <v>2786705</v>
      </c>
      <c r="E28" s="6">
        <v>2323559.7400000002</v>
      </c>
      <c r="F28" s="59">
        <f t="shared" si="0"/>
        <v>0.83380183406567976</v>
      </c>
    </row>
    <row r="29" spans="1:6">
      <c r="A29" s="4" t="s">
        <v>13</v>
      </c>
      <c r="B29" s="5" t="s">
        <v>14</v>
      </c>
      <c r="C29" s="6">
        <v>1670826</v>
      </c>
      <c r="D29" s="6">
        <v>1262251</v>
      </c>
      <c r="E29" s="6">
        <v>600751.81999999995</v>
      </c>
      <c r="F29" s="59">
        <f t="shared" si="0"/>
        <v>0.47593689369230047</v>
      </c>
    </row>
    <row r="30" spans="1:6">
      <c r="A30" s="4" t="s">
        <v>15</v>
      </c>
      <c r="B30" s="5" t="s">
        <v>16</v>
      </c>
      <c r="C30" s="6">
        <v>41000</v>
      </c>
      <c r="D30" s="6">
        <v>35900</v>
      </c>
      <c r="E30" s="6">
        <v>7997.05</v>
      </c>
      <c r="F30" s="59">
        <f t="shared" si="0"/>
        <v>0.22275905292479109</v>
      </c>
    </row>
    <row r="31" spans="1:6">
      <c r="A31" s="4" t="s">
        <v>17</v>
      </c>
      <c r="B31" s="5" t="s">
        <v>18</v>
      </c>
      <c r="C31" s="6">
        <v>342310</v>
      </c>
      <c r="D31" s="6">
        <v>175160</v>
      </c>
      <c r="E31" s="6">
        <v>140655.76999999999</v>
      </c>
      <c r="F31" s="59">
        <f t="shared" si="0"/>
        <v>0.80301307376113262</v>
      </c>
    </row>
    <row r="32" spans="1:6">
      <c r="A32" s="4" t="s">
        <v>19</v>
      </c>
      <c r="B32" s="5" t="s">
        <v>20</v>
      </c>
      <c r="C32" s="6">
        <v>955320</v>
      </c>
      <c r="D32" s="6">
        <v>531070</v>
      </c>
      <c r="E32" s="6">
        <v>446227.33</v>
      </c>
      <c r="F32" s="59">
        <f t="shared" si="0"/>
        <v>0.84024202082587984</v>
      </c>
    </row>
    <row r="33" spans="1:10">
      <c r="A33" s="4" t="s">
        <v>21</v>
      </c>
      <c r="B33" s="5" t="s">
        <v>22</v>
      </c>
      <c r="C33" s="6">
        <v>4028650</v>
      </c>
      <c r="D33" s="6">
        <v>2644935</v>
      </c>
      <c r="E33" s="6">
        <v>1696605.19</v>
      </c>
      <c r="F33" s="59">
        <f t="shared" si="0"/>
        <v>0.64145439869032694</v>
      </c>
    </row>
    <row r="34" spans="1:10">
      <c r="A34" s="4" t="s">
        <v>23</v>
      </c>
      <c r="B34" s="5" t="s">
        <v>24</v>
      </c>
      <c r="C34" s="6">
        <v>150800</v>
      </c>
      <c r="D34" s="6">
        <v>82375</v>
      </c>
      <c r="E34" s="6">
        <v>48930.64</v>
      </c>
      <c r="F34" s="59">
        <f t="shared" si="0"/>
        <v>0.59399866464339912</v>
      </c>
    </row>
    <row r="35" spans="1:10" ht="25.5">
      <c r="A35" s="4" t="s">
        <v>25</v>
      </c>
      <c r="B35" s="5" t="s">
        <v>26</v>
      </c>
      <c r="C35" s="6">
        <v>37607</v>
      </c>
      <c r="D35" s="6">
        <v>35607</v>
      </c>
      <c r="E35" s="6">
        <v>22245</v>
      </c>
      <c r="F35" s="59">
        <f t="shared" si="0"/>
        <v>0.62473670907405843</v>
      </c>
    </row>
    <row r="36" spans="1:10">
      <c r="A36" s="4" t="s">
        <v>29</v>
      </c>
      <c r="B36" s="5" t="s">
        <v>30</v>
      </c>
      <c r="C36" s="6">
        <v>1500</v>
      </c>
      <c r="D36" s="6">
        <v>1500</v>
      </c>
      <c r="E36" s="6">
        <v>1429.71</v>
      </c>
      <c r="F36" s="59">
        <f t="shared" si="0"/>
        <v>0.95313999999999999</v>
      </c>
    </row>
    <row r="37" spans="1:10" ht="25.5">
      <c r="A37" s="15" t="s">
        <v>41</v>
      </c>
      <c r="B37" s="16" t="s">
        <v>42</v>
      </c>
      <c r="C37" s="17">
        <f>C38</f>
        <v>300000</v>
      </c>
      <c r="D37" s="17">
        <f t="shared" ref="D37:E37" si="2">D38</f>
        <v>300000</v>
      </c>
      <c r="E37" s="17">
        <f t="shared" si="2"/>
        <v>150000</v>
      </c>
      <c r="F37" s="59">
        <f t="shared" si="0"/>
        <v>0.5</v>
      </c>
    </row>
    <row r="38" spans="1:10" ht="25.5">
      <c r="A38" s="4" t="s">
        <v>33</v>
      </c>
      <c r="B38" s="5" t="s">
        <v>34</v>
      </c>
      <c r="C38" s="6">
        <v>300000</v>
      </c>
      <c r="D38" s="6">
        <v>300000</v>
      </c>
      <c r="E38" s="6">
        <v>150000</v>
      </c>
      <c r="F38" s="59">
        <f t="shared" si="0"/>
        <v>0.5</v>
      </c>
    </row>
    <row r="39" spans="1:10">
      <c r="A39" s="15" t="s">
        <v>43</v>
      </c>
      <c r="B39" s="16" t="s">
        <v>44</v>
      </c>
      <c r="C39" s="17">
        <f>C40+C41</f>
        <v>258000</v>
      </c>
      <c r="D39" s="17">
        <f t="shared" ref="D39:E39" si="3">D40+D41</f>
        <v>82000</v>
      </c>
      <c r="E39" s="17">
        <f t="shared" si="3"/>
        <v>13988</v>
      </c>
      <c r="F39" s="59">
        <f t="shared" si="0"/>
        <v>0.17058536585365855</v>
      </c>
    </row>
    <row r="40" spans="1:10">
      <c r="A40" s="4" t="s">
        <v>11</v>
      </c>
      <c r="B40" s="5" t="s">
        <v>12</v>
      </c>
      <c r="C40" s="6">
        <v>140000</v>
      </c>
      <c r="D40" s="6">
        <v>14000</v>
      </c>
      <c r="E40" s="6">
        <v>13988</v>
      </c>
      <c r="F40" s="59">
        <f t="shared" si="0"/>
        <v>0.99914285714285711</v>
      </c>
    </row>
    <row r="41" spans="1:10" ht="25.5">
      <c r="A41" s="4" t="s">
        <v>25</v>
      </c>
      <c r="B41" s="5" t="s">
        <v>26</v>
      </c>
      <c r="C41" s="6">
        <v>118000</v>
      </c>
      <c r="D41" s="6">
        <v>68000</v>
      </c>
      <c r="E41" s="6">
        <v>0</v>
      </c>
      <c r="F41" s="59">
        <f t="shared" si="0"/>
        <v>0</v>
      </c>
    </row>
    <row r="42" spans="1:10" ht="51">
      <c r="A42" s="15" t="s">
        <v>45</v>
      </c>
      <c r="B42" s="16" t="s">
        <v>46</v>
      </c>
      <c r="C42" s="17">
        <f>C43</f>
        <v>280000</v>
      </c>
      <c r="D42" s="17">
        <f t="shared" ref="D42:E42" si="4">D43</f>
        <v>280000</v>
      </c>
      <c r="E42" s="17">
        <f t="shared" si="4"/>
        <v>0</v>
      </c>
      <c r="F42" s="59">
        <f t="shared" si="0"/>
        <v>0</v>
      </c>
    </row>
    <row r="43" spans="1:10" ht="25.5">
      <c r="A43" s="4" t="s">
        <v>25</v>
      </c>
      <c r="B43" s="5" t="s">
        <v>26</v>
      </c>
      <c r="C43" s="6">
        <v>280000</v>
      </c>
      <c r="D43" s="6">
        <v>280000</v>
      </c>
      <c r="E43" s="6">
        <v>0</v>
      </c>
      <c r="F43" s="59">
        <f t="shared" si="0"/>
        <v>0</v>
      </c>
    </row>
    <row r="44" spans="1:10" ht="25.5">
      <c r="A44" s="15" t="s">
        <v>47</v>
      </c>
      <c r="B44" s="16" t="s">
        <v>48</v>
      </c>
      <c r="C44" s="17">
        <f>C45</f>
        <v>4829000</v>
      </c>
      <c r="D44" s="17">
        <f t="shared" ref="D44:E44" si="5">D45</f>
        <v>3000000</v>
      </c>
      <c r="E44" s="17">
        <f t="shared" si="5"/>
        <v>1366700</v>
      </c>
      <c r="F44" s="59">
        <f t="shared" si="0"/>
        <v>0.45556666666666668</v>
      </c>
    </row>
    <row r="45" spans="1:10">
      <c r="A45" s="4" t="s">
        <v>27</v>
      </c>
      <c r="B45" s="5" t="s">
        <v>28</v>
      </c>
      <c r="C45" s="6">
        <v>4829000</v>
      </c>
      <c r="D45" s="6">
        <v>3000000</v>
      </c>
      <c r="E45" s="6">
        <v>1366700</v>
      </c>
      <c r="F45" s="59">
        <f t="shared" si="0"/>
        <v>0.45556666666666668</v>
      </c>
    </row>
    <row r="46" spans="1:10" ht="25.5">
      <c r="A46" s="15" t="s">
        <v>49</v>
      </c>
      <c r="B46" s="16" t="s">
        <v>50</v>
      </c>
      <c r="C46" s="17">
        <f>C47+C48+C49+C50+C51+C52+C53+C54</f>
        <v>2476700</v>
      </c>
      <c r="D46" s="17">
        <f t="shared" ref="D46:E46" si="6">D47+D48+D49+D50+D51+D52+D53+D54</f>
        <v>1569200</v>
      </c>
      <c r="E46" s="17">
        <f t="shared" si="6"/>
        <v>1343891.72</v>
      </c>
      <c r="F46" s="59">
        <f t="shared" si="0"/>
        <v>0.85641837879174099</v>
      </c>
      <c r="H46" s="64">
        <f>E46+E23</f>
        <v>26357309.920000006</v>
      </c>
      <c r="I46" s="64">
        <v>242446.78</v>
      </c>
      <c r="J46" s="64">
        <f>H46-I46</f>
        <v>26114863.140000004</v>
      </c>
    </row>
    <row r="47" spans="1:10">
      <c r="A47" s="4" t="s">
        <v>7</v>
      </c>
      <c r="B47" s="5" t="s">
        <v>8</v>
      </c>
      <c r="C47" s="6">
        <v>1528800</v>
      </c>
      <c r="D47" s="6">
        <v>904800</v>
      </c>
      <c r="E47" s="6">
        <v>819533.22</v>
      </c>
      <c r="F47" s="59">
        <f t="shared" si="0"/>
        <v>0.90576173740053045</v>
      </c>
    </row>
    <row r="48" spans="1:10">
      <c r="A48" s="4" t="s">
        <v>9</v>
      </c>
      <c r="B48" s="5" t="s">
        <v>10</v>
      </c>
      <c r="C48" s="6">
        <v>336490</v>
      </c>
      <c r="D48" s="6">
        <v>199190</v>
      </c>
      <c r="E48" s="6">
        <v>176027.87</v>
      </c>
      <c r="F48" s="59">
        <f t="shared" si="0"/>
        <v>0.88371840955871273</v>
      </c>
    </row>
    <row r="49" spans="1:6">
      <c r="A49" s="4" t="s">
        <v>11</v>
      </c>
      <c r="B49" s="5" t="s">
        <v>12</v>
      </c>
      <c r="C49" s="6">
        <v>25000</v>
      </c>
      <c r="D49" s="6">
        <v>25000</v>
      </c>
      <c r="E49" s="6">
        <v>9500</v>
      </c>
      <c r="F49" s="59">
        <f t="shared" si="0"/>
        <v>0.38</v>
      </c>
    </row>
    <row r="50" spans="1:6">
      <c r="A50" s="4" t="s">
        <v>13</v>
      </c>
      <c r="B50" s="5" t="s">
        <v>14</v>
      </c>
      <c r="C50" s="6">
        <v>10000</v>
      </c>
      <c r="D50" s="6">
        <v>10000</v>
      </c>
      <c r="E50" s="6">
        <v>6415</v>
      </c>
      <c r="F50" s="59">
        <f t="shared" si="0"/>
        <v>0.64149999999999996</v>
      </c>
    </row>
    <row r="51" spans="1:6">
      <c r="A51" s="4" t="s">
        <v>17</v>
      </c>
      <c r="B51" s="5" t="s">
        <v>18</v>
      </c>
      <c r="C51" s="6">
        <v>2510</v>
      </c>
      <c r="D51" s="6">
        <v>1310</v>
      </c>
      <c r="E51" s="6">
        <v>813.56</v>
      </c>
      <c r="F51" s="59">
        <f t="shared" si="0"/>
        <v>0.6210381679389313</v>
      </c>
    </row>
    <row r="52" spans="1:6">
      <c r="A52" s="4" t="s">
        <v>19</v>
      </c>
      <c r="B52" s="5" t="s">
        <v>20</v>
      </c>
      <c r="C52" s="6">
        <v>30000</v>
      </c>
      <c r="D52" s="6">
        <v>30000</v>
      </c>
      <c r="E52" s="6">
        <v>17387.830000000002</v>
      </c>
      <c r="F52" s="59">
        <f t="shared" si="0"/>
        <v>0.57959433333333343</v>
      </c>
    </row>
    <row r="53" spans="1:6">
      <c r="A53" s="4" t="s">
        <v>23</v>
      </c>
      <c r="B53" s="5" t="s">
        <v>24</v>
      </c>
      <c r="C53" s="6">
        <v>188900</v>
      </c>
      <c r="D53" s="6">
        <v>188900</v>
      </c>
      <c r="E53" s="6">
        <v>135214.24</v>
      </c>
      <c r="F53" s="59">
        <f t="shared" si="0"/>
        <v>0.71579798835362618</v>
      </c>
    </row>
    <row r="54" spans="1:6" ht="25.5">
      <c r="A54" s="4" t="s">
        <v>25</v>
      </c>
      <c r="B54" s="5" t="s">
        <v>26</v>
      </c>
      <c r="C54" s="6">
        <v>355000</v>
      </c>
      <c r="D54" s="6">
        <v>210000</v>
      </c>
      <c r="E54" s="6">
        <v>179000</v>
      </c>
      <c r="F54" s="59">
        <f t="shared" si="0"/>
        <v>0.85238095238095235</v>
      </c>
    </row>
    <row r="55" spans="1:6" ht="25.5">
      <c r="A55" s="15" t="s">
        <v>51</v>
      </c>
      <c r="B55" s="16" t="s">
        <v>52</v>
      </c>
      <c r="C55" s="17">
        <f>C56</f>
        <v>489500</v>
      </c>
      <c r="D55" s="17">
        <f t="shared" ref="D55:E55" si="7">D56</f>
        <v>277800</v>
      </c>
      <c r="E55" s="17">
        <f t="shared" si="7"/>
        <v>267183.84999999998</v>
      </c>
      <c r="F55" s="59">
        <f t="shared" si="0"/>
        <v>0.9617849172066234</v>
      </c>
    </row>
    <row r="56" spans="1:6" ht="25.5">
      <c r="A56" s="4" t="s">
        <v>33</v>
      </c>
      <c r="B56" s="49" t="s">
        <v>34</v>
      </c>
      <c r="C56" s="6">
        <v>489500</v>
      </c>
      <c r="D56" s="6">
        <v>277800</v>
      </c>
      <c r="E56" s="6">
        <v>267183.84999999998</v>
      </c>
      <c r="F56" s="59">
        <f t="shared" si="0"/>
        <v>0.9617849172066234</v>
      </c>
    </row>
    <row r="57" spans="1:6">
      <c r="A57" s="15" t="s">
        <v>53</v>
      </c>
      <c r="B57" s="16" t="s">
        <v>54</v>
      </c>
      <c r="C57" s="17">
        <f>C58+C59</f>
        <v>790000</v>
      </c>
      <c r="D57" s="17">
        <f t="shared" ref="D57:E57" si="8">D58+D59</f>
        <v>383000</v>
      </c>
      <c r="E57" s="17">
        <f t="shared" si="8"/>
        <v>142000</v>
      </c>
      <c r="F57" s="59">
        <f t="shared" si="0"/>
        <v>0.37075718015665798</v>
      </c>
    </row>
    <row r="58" spans="1:6">
      <c r="A58" s="4" t="s">
        <v>11</v>
      </c>
      <c r="B58" s="5" t="s">
        <v>12</v>
      </c>
      <c r="C58" s="6">
        <v>143000</v>
      </c>
      <c r="D58" s="6">
        <v>143000</v>
      </c>
      <c r="E58" s="6">
        <v>3000</v>
      </c>
      <c r="F58" s="59">
        <f t="shared" si="0"/>
        <v>2.097902097902098E-2</v>
      </c>
    </row>
    <row r="59" spans="1:6" ht="25.5">
      <c r="A59" s="4" t="s">
        <v>25</v>
      </c>
      <c r="B59" s="5" t="s">
        <v>26</v>
      </c>
      <c r="C59" s="6">
        <v>647000</v>
      </c>
      <c r="D59" s="6">
        <v>240000</v>
      </c>
      <c r="E59" s="6">
        <v>139000</v>
      </c>
      <c r="F59" s="59">
        <f t="shared" si="0"/>
        <v>0.57916666666666672</v>
      </c>
    </row>
    <row r="60" spans="1:6" ht="25.5">
      <c r="A60" s="15" t="s">
        <v>55</v>
      </c>
      <c r="B60" s="16" t="s">
        <v>56</v>
      </c>
      <c r="C60" s="17">
        <f>C61</f>
        <v>2000000</v>
      </c>
      <c r="D60" s="17">
        <f t="shared" ref="D60:E60" si="9">D61</f>
        <v>1130000</v>
      </c>
      <c r="E60" s="17">
        <f t="shared" si="9"/>
        <v>1069486.3799999999</v>
      </c>
      <c r="F60" s="59">
        <f t="shared" si="0"/>
        <v>0.94644812389380517</v>
      </c>
    </row>
    <row r="61" spans="1:6" ht="25.5">
      <c r="A61" s="4" t="s">
        <v>33</v>
      </c>
      <c r="B61" s="49" t="s">
        <v>34</v>
      </c>
      <c r="C61" s="6">
        <v>2000000</v>
      </c>
      <c r="D61" s="6">
        <v>1130000</v>
      </c>
      <c r="E61" s="6">
        <v>1069486.3799999999</v>
      </c>
      <c r="F61" s="59">
        <f t="shared" si="0"/>
        <v>0.94644812389380517</v>
      </c>
    </row>
    <row r="62" spans="1:6" ht="38.25">
      <c r="A62" s="15" t="s">
        <v>57</v>
      </c>
      <c r="B62" s="16" t="s">
        <v>58</v>
      </c>
      <c r="C62" s="17">
        <f>C63+C64</f>
        <v>4819476</v>
      </c>
      <c r="D62" s="17">
        <f>D63+D64</f>
        <v>4819476</v>
      </c>
      <c r="E62" s="17">
        <f>E63+E64</f>
        <v>4819231.3899999997</v>
      </c>
      <c r="F62" s="59">
        <f t="shared" si="0"/>
        <v>0.99994924551963738</v>
      </c>
    </row>
    <row r="63" spans="1:6" ht="25.5">
      <c r="A63" s="4" t="s">
        <v>33</v>
      </c>
      <c r="B63" s="49" t="s">
        <v>95</v>
      </c>
      <c r="C63" s="61">
        <v>4739476</v>
      </c>
      <c r="D63" s="61">
        <v>4739476</v>
      </c>
      <c r="E63" s="61">
        <v>4739475.3499999996</v>
      </c>
      <c r="F63" s="59">
        <f t="shared" si="0"/>
        <v>0.99999986285403697</v>
      </c>
    </row>
    <row r="64" spans="1:6" s="60" customFormat="1" ht="25.5">
      <c r="A64" s="63">
        <v>2610</v>
      </c>
      <c r="B64" s="49" t="s">
        <v>92</v>
      </c>
      <c r="C64" s="61">
        <v>80000</v>
      </c>
      <c r="D64" s="61">
        <v>80000</v>
      </c>
      <c r="E64" s="61">
        <v>79756.039999999994</v>
      </c>
      <c r="F64" s="59">
        <f t="shared" si="0"/>
        <v>0.99695049999999996</v>
      </c>
    </row>
    <row r="65" spans="1:6">
      <c r="A65" s="15" t="s">
        <v>59</v>
      </c>
      <c r="B65" s="16" t="s">
        <v>60</v>
      </c>
      <c r="C65" s="17">
        <f>C66+C67</f>
        <v>26459731</v>
      </c>
      <c r="D65" s="17">
        <f t="shared" ref="D65:E65" si="10">D66+D67</f>
        <v>14616000</v>
      </c>
      <c r="E65" s="17">
        <f t="shared" si="10"/>
        <v>11919271.949999999</v>
      </c>
      <c r="F65" s="59">
        <f t="shared" si="0"/>
        <v>0.8154947967980295</v>
      </c>
    </row>
    <row r="66" spans="1:6">
      <c r="A66" s="4" t="s">
        <v>19</v>
      </c>
      <c r="B66" s="49" t="s">
        <v>20</v>
      </c>
      <c r="C66" s="6">
        <v>3850000</v>
      </c>
      <c r="D66" s="6">
        <v>1990000</v>
      </c>
      <c r="E66" s="6">
        <v>1345871.2</v>
      </c>
      <c r="F66" s="59">
        <f t="shared" si="0"/>
        <v>0.67631718592964818</v>
      </c>
    </row>
    <row r="67" spans="1:6" ht="25.5">
      <c r="A67" s="4" t="s">
        <v>33</v>
      </c>
      <c r="B67" s="49" t="s">
        <v>89</v>
      </c>
      <c r="C67" s="6">
        <v>22609731</v>
      </c>
      <c r="D67" s="6">
        <v>12626000</v>
      </c>
      <c r="E67" s="6">
        <v>10573400.75</v>
      </c>
      <c r="F67" s="59">
        <f t="shared" si="0"/>
        <v>0.83743075795976551</v>
      </c>
    </row>
    <row r="68" spans="1:6" ht="25.5">
      <c r="A68" s="15" t="s">
        <v>61</v>
      </c>
      <c r="B68" s="16" t="s">
        <v>62</v>
      </c>
      <c r="C68" s="17">
        <f>C69</f>
        <v>109177</v>
      </c>
      <c r="D68" s="17">
        <f t="shared" ref="D68:E68" si="11">D69</f>
        <v>102177</v>
      </c>
      <c r="E68" s="17">
        <f t="shared" si="11"/>
        <v>99930.84</v>
      </c>
      <c r="F68" s="59">
        <f t="shared" si="0"/>
        <v>0.97801697055110248</v>
      </c>
    </row>
    <row r="69" spans="1:6" ht="25.5">
      <c r="A69" s="4" t="s">
        <v>33</v>
      </c>
      <c r="B69" s="49" t="s">
        <v>90</v>
      </c>
      <c r="C69" s="6">
        <v>109177</v>
      </c>
      <c r="D69" s="6">
        <v>102177</v>
      </c>
      <c r="E69" s="6">
        <v>99930.84</v>
      </c>
      <c r="F69" s="59">
        <f t="shared" si="0"/>
        <v>0.97801697055110248</v>
      </c>
    </row>
    <row r="70" spans="1:6">
      <c r="A70" s="15" t="s">
        <v>63</v>
      </c>
      <c r="B70" s="16" t="s">
        <v>64</v>
      </c>
      <c r="C70" s="17">
        <f>C71</f>
        <v>535000</v>
      </c>
      <c r="D70" s="17">
        <f t="shared" ref="D70:E70" si="12">D71</f>
        <v>335000</v>
      </c>
      <c r="E70" s="17">
        <f t="shared" si="12"/>
        <v>258011</v>
      </c>
      <c r="F70" s="59">
        <f t="shared" si="0"/>
        <v>0.77018208955223877</v>
      </c>
    </row>
    <row r="71" spans="1:6">
      <c r="A71" s="4" t="s">
        <v>13</v>
      </c>
      <c r="B71" s="5" t="s">
        <v>14</v>
      </c>
      <c r="C71" s="6">
        <v>535000</v>
      </c>
      <c r="D71" s="6">
        <v>335000</v>
      </c>
      <c r="E71" s="6">
        <v>258011</v>
      </c>
      <c r="F71" s="59">
        <f t="shared" ref="F71:F78" si="13">E71/D71</f>
        <v>0.77018208955223877</v>
      </c>
    </row>
    <row r="72" spans="1:6" ht="25.5">
      <c r="A72" s="15" t="s">
        <v>65</v>
      </c>
      <c r="B72" s="16" t="s">
        <v>66</v>
      </c>
      <c r="C72" s="17">
        <f>C73</f>
        <v>130000</v>
      </c>
      <c r="D72" s="17">
        <f t="shared" ref="D72:E72" si="14">D73</f>
        <v>60000</v>
      </c>
      <c r="E72" s="17">
        <f t="shared" si="14"/>
        <v>15000</v>
      </c>
      <c r="F72" s="59">
        <f t="shared" si="13"/>
        <v>0.25</v>
      </c>
    </row>
    <row r="73" spans="1:6">
      <c r="A73" s="4" t="s">
        <v>13</v>
      </c>
      <c r="B73" s="5" t="s">
        <v>14</v>
      </c>
      <c r="C73" s="6">
        <v>130000</v>
      </c>
      <c r="D73" s="6">
        <v>60000</v>
      </c>
      <c r="E73" s="6">
        <v>15000</v>
      </c>
      <c r="F73" s="59">
        <f t="shared" si="13"/>
        <v>0.25</v>
      </c>
    </row>
    <row r="74" spans="1:6">
      <c r="A74" s="15" t="s">
        <v>67</v>
      </c>
      <c r="B74" s="16" t="s">
        <v>68</v>
      </c>
      <c r="C74" s="17">
        <f>C75</f>
        <v>1900000</v>
      </c>
      <c r="D74" s="17">
        <f t="shared" ref="D74:E74" si="15">D75</f>
        <v>1110000</v>
      </c>
      <c r="E74" s="17">
        <f t="shared" si="15"/>
        <v>816516.37</v>
      </c>
      <c r="F74" s="59">
        <f t="shared" si="13"/>
        <v>0.7356003333333333</v>
      </c>
    </row>
    <row r="75" spans="1:6" ht="25.5">
      <c r="A75" s="4" t="s">
        <v>33</v>
      </c>
      <c r="B75" s="49" t="s">
        <v>91</v>
      </c>
      <c r="C75" s="6">
        <v>1900000</v>
      </c>
      <c r="D75" s="6">
        <v>1110000</v>
      </c>
      <c r="E75" s="6">
        <v>816516.37</v>
      </c>
      <c r="F75" s="59">
        <f t="shared" si="13"/>
        <v>0.7356003333333333</v>
      </c>
    </row>
    <row r="76" spans="1:6">
      <c r="A76" s="15" t="s">
        <v>69</v>
      </c>
      <c r="B76" s="16" t="s">
        <v>70</v>
      </c>
      <c r="C76" s="17">
        <f>C77</f>
        <v>1000000</v>
      </c>
      <c r="D76" s="17">
        <f t="shared" ref="D76:E76" si="16">D77</f>
        <v>1000000</v>
      </c>
      <c r="E76" s="17">
        <f t="shared" si="16"/>
        <v>1000000</v>
      </c>
      <c r="F76" s="59">
        <f t="shared" si="13"/>
        <v>1</v>
      </c>
    </row>
    <row r="77" spans="1:6" ht="25.5">
      <c r="A77" s="4" t="s">
        <v>71</v>
      </c>
      <c r="B77" s="5" t="s">
        <v>72</v>
      </c>
      <c r="C77" s="6">
        <v>1000000</v>
      </c>
      <c r="D77" s="6">
        <v>1000000</v>
      </c>
      <c r="E77" s="6">
        <v>1000000</v>
      </c>
      <c r="F77" s="59">
        <f t="shared" si="13"/>
        <v>1</v>
      </c>
    </row>
    <row r="78" spans="1:6" ht="13.5" customHeight="1">
      <c r="A78" s="15" t="s">
        <v>73</v>
      </c>
      <c r="B78" s="16" t="s">
        <v>74</v>
      </c>
      <c r="C78" s="17">
        <f>C5+C18+C23+C37+C39+C42+C44+C46+C55+C57+C60+C62+C65+C68+C70+C72+C74+C76</f>
        <v>114307717</v>
      </c>
      <c r="D78" s="17">
        <f>D5+D18+D23+D37+D39+D42+D44+D46+D55+D57+D60+D62+D65+D68+D70+D72+D74+D76</f>
        <v>71644886</v>
      </c>
      <c r="E78" s="17">
        <f>E5+E18+E23+E37+E39+E42+E44+E46+E55+E57+E60+E62+E65+E68+E70+E72+E74+E76</f>
        <v>58721942.630000018</v>
      </c>
      <c r="F78" s="59">
        <f t="shared" si="13"/>
        <v>0.81962504106713241</v>
      </c>
    </row>
    <row r="79" spans="1:6">
      <c r="A79" s="2"/>
      <c r="B79" s="2"/>
      <c r="C79" s="2"/>
      <c r="D79" s="2"/>
      <c r="E79" s="2"/>
      <c r="F79" s="2"/>
    </row>
    <row r="81" spans="2:5">
      <c r="B81" s="60" t="s">
        <v>86</v>
      </c>
      <c r="E81" s="60" t="s">
        <v>87</v>
      </c>
    </row>
    <row r="82" spans="2:5">
      <c r="E82" s="60"/>
    </row>
  </sheetData>
  <mergeCells count="2">
    <mergeCell ref="A1:E1"/>
    <mergeCell ref="A2:E2"/>
  </mergeCells>
  <pageMargins left="0.31496062992125984" right="0.31496062992125984" top="0.39370078740157483" bottom="0.39370078740157483" header="0" footer="0"/>
  <pageSetup paperSize="9" scale="86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ДНЗ повна</vt:lpstr>
      <vt:lpstr>ДНЗ скор</vt:lpstr>
      <vt:lpstr>'ДНЗ скор'!Область_печати</vt:lpstr>
    </vt:vector>
  </TitlesOfParts>
  <Company>Krokoz™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Tanya</dc:creator>
  <cp:lastModifiedBy>Lena</cp:lastModifiedBy>
  <cp:lastPrinted>2019-07-23T11:03:59Z</cp:lastPrinted>
  <dcterms:created xsi:type="dcterms:W3CDTF">2019-07-03T11:26:05Z</dcterms:created>
  <dcterms:modified xsi:type="dcterms:W3CDTF">2019-07-24T07:45:20Z</dcterms:modified>
</cp:coreProperties>
</file>