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9 рік\Позачергова 62 сесія від 14.11.2019 р\РІШЕННЯ\"/>
    </mc:Choice>
  </mc:AlternateContent>
  <bookViews>
    <workbookView xWindow="0" yWindow="0" windowWidth="28800" windowHeight="12330" activeTab="2"/>
  </bookViews>
  <sheets>
    <sheet name="Лист1" sheetId="1" r:id="rId1"/>
    <sheet name="ДНЗ повна" sheetId="2" r:id="rId2"/>
    <sheet name="ДНЗ скор" sheetId="3" r:id="rId3"/>
  </sheets>
  <calcPr calcId="162913"/>
</workbook>
</file>

<file path=xl/calcChain.xml><?xml version="1.0" encoding="utf-8"?>
<calcChain xmlns="http://schemas.openxmlformats.org/spreadsheetml/2006/main">
  <c r="D23" i="2" l="1"/>
  <c r="E23" i="2"/>
  <c r="F23" i="2" s="1"/>
  <c r="C23" i="2"/>
  <c r="D156" i="2"/>
  <c r="E156" i="2"/>
  <c r="C156" i="2"/>
  <c r="D158" i="2"/>
  <c r="E158" i="2"/>
  <c r="F158" i="2" s="1"/>
  <c r="C158" i="2"/>
  <c r="D162" i="2"/>
  <c r="E162" i="2"/>
  <c r="F162" i="2" s="1"/>
  <c r="C162" i="2"/>
  <c r="C147" i="3"/>
  <c r="C154" i="3"/>
  <c r="D22" i="3"/>
  <c r="E22" i="3"/>
  <c r="C22" i="3"/>
  <c r="D155" i="3"/>
  <c r="E155" i="3"/>
  <c r="F155" i="3" s="1"/>
  <c r="C155" i="3"/>
  <c r="D157" i="3"/>
  <c r="E157" i="3"/>
  <c r="F157" i="3" s="1"/>
  <c r="C157" i="3"/>
  <c r="D161" i="3"/>
  <c r="E161" i="3"/>
  <c r="F161" i="3" s="1"/>
  <c r="C161" i="3"/>
  <c r="F156" i="2" l="1"/>
  <c r="F22" i="3"/>
  <c r="F176" i="3"/>
  <c r="E175" i="3"/>
  <c r="D175" i="3"/>
  <c r="C175" i="3"/>
  <c r="F174" i="3"/>
  <c r="E173" i="3"/>
  <c r="D173" i="3"/>
  <c r="C173" i="3"/>
  <c r="F172" i="3"/>
  <c r="E171" i="3"/>
  <c r="D171" i="3"/>
  <c r="C171" i="3"/>
  <c r="F170" i="3"/>
  <c r="E169" i="3"/>
  <c r="D169" i="3"/>
  <c r="C169" i="3"/>
  <c r="F168" i="3"/>
  <c r="E167" i="3"/>
  <c r="D167" i="3"/>
  <c r="C167" i="3"/>
  <c r="F166" i="3"/>
  <c r="E165" i="3"/>
  <c r="D165" i="3"/>
  <c r="C165" i="3"/>
  <c r="F164" i="3"/>
  <c r="E163" i="3"/>
  <c r="D163" i="3"/>
  <c r="C163" i="3"/>
  <c r="F162" i="3"/>
  <c r="F160" i="3"/>
  <c r="D159" i="3"/>
  <c r="F159" i="3" s="1"/>
  <c r="C159" i="3"/>
  <c r="F158" i="3"/>
  <c r="F156" i="3"/>
  <c r="E154" i="3"/>
  <c r="D154" i="3"/>
  <c r="F154" i="3" s="1"/>
  <c r="F153" i="3"/>
  <c r="E152" i="3"/>
  <c r="D152" i="3"/>
  <c r="C152" i="3"/>
  <c r="F151" i="3"/>
  <c r="F150" i="3"/>
  <c r="E149" i="3"/>
  <c r="D149" i="3"/>
  <c r="C149" i="3"/>
  <c r="F148" i="3"/>
  <c r="E147" i="3"/>
  <c r="D147" i="3"/>
  <c r="F147" i="3" s="1"/>
  <c r="F146" i="3"/>
  <c r="F145" i="3"/>
  <c r="F144" i="3"/>
  <c r="F143" i="3"/>
  <c r="F142" i="3"/>
  <c r="F141" i="3"/>
  <c r="F140" i="3"/>
  <c r="F139" i="3"/>
  <c r="E138" i="3"/>
  <c r="D138" i="3"/>
  <c r="C138" i="3"/>
  <c r="F137" i="3"/>
  <c r="E136" i="3"/>
  <c r="D136" i="3"/>
  <c r="C136" i="3"/>
  <c r="F135" i="3"/>
  <c r="E134" i="3"/>
  <c r="D134" i="3"/>
  <c r="C134" i="3"/>
  <c r="F133" i="3"/>
  <c r="F132" i="3"/>
  <c r="E131" i="3"/>
  <c r="D131" i="3"/>
  <c r="F131" i="3" s="1"/>
  <c r="C131" i="3"/>
  <c r="F130" i="3"/>
  <c r="E129" i="3"/>
  <c r="D129" i="3"/>
  <c r="C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E116" i="3"/>
  <c r="D116" i="3"/>
  <c r="C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E103" i="3"/>
  <c r="D103" i="3"/>
  <c r="C103" i="3"/>
  <c r="F102" i="3"/>
  <c r="F101" i="3"/>
  <c r="F100" i="3"/>
  <c r="F99" i="3"/>
  <c r="F98" i="3"/>
  <c r="F97" i="3"/>
  <c r="F96" i="3"/>
  <c r="F95" i="3"/>
  <c r="F94" i="3"/>
  <c r="F93" i="3"/>
  <c r="F92" i="3"/>
  <c r="F91" i="3"/>
  <c r="E90" i="3"/>
  <c r="D90" i="3"/>
  <c r="C90" i="3"/>
  <c r="F89" i="3"/>
  <c r="F88" i="3"/>
  <c r="F87" i="3"/>
  <c r="F86" i="3"/>
  <c r="F85" i="3"/>
  <c r="F84" i="3"/>
  <c r="F83" i="3"/>
  <c r="F82" i="3"/>
  <c r="F81" i="3"/>
  <c r="F80" i="3"/>
  <c r="F79" i="3"/>
  <c r="F78" i="3"/>
  <c r="E77" i="3"/>
  <c r="D77" i="3"/>
  <c r="C77" i="3"/>
  <c r="F76" i="3"/>
  <c r="F75" i="3"/>
  <c r="F74" i="3"/>
  <c r="F73" i="3"/>
  <c r="F72" i="3"/>
  <c r="F71" i="3"/>
  <c r="F70" i="3"/>
  <c r="F69" i="3"/>
  <c r="F68" i="3"/>
  <c r="F67" i="3"/>
  <c r="F66" i="3"/>
  <c r="F65" i="3"/>
  <c r="E64" i="3"/>
  <c r="D64" i="3"/>
  <c r="C64" i="3"/>
  <c r="F63" i="3"/>
  <c r="F62" i="3"/>
  <c r="F61" i="3"/>
  <c r="F60" i="3"/>
  <c r="F59" i="3"/>
  <c r="F58" i="3"/>
  <c r="F57" i="3"/>
  <c r="F56" i="3"/>
  <c r="F55" i="3"/>
  <c r="F54" i="3"/>
  <c r="F53" i="3"/>
  <c r="F52" i="3"/>
  <c r="E51" i="3"/>
  <c r="D51" i="3"/>
  <c r="C51" i="3"/>
  <c r="F50" i="3"/>
  <c r="F49" i="3"/>
  <c r="F48" i="3"/>
  <c r="F47" i="3"/>
  <c r="F46" i="3"/>
  <c r="F45" i="3"/>
  <c r="F44" i="3"/>
  <c r="F43" i="3"/>
  <c r="F42" i="3"/>
  <c r="F41" i="3"/>
  <c r="F40" i="3"/>
  <c r="F39" i="3"/>
  <c r="E38" i="3"/>
  <c r="D38" i="3"/>
  <c r="C38" i="3"/>
  <c r="E37" i="3"/>
  <c r="D37" i="3"/>
  <c r="C37" i="3"/>
  <c r="E36" i="3"/>
  <c r="D36" i="3"/>
  <c r="C36" i="3"/>
  <c r="E35" i="3"/>
  <c r="D35" i="3"/>
  <c r="C35" i="3"/>
  <c r="E34" i="3"/>
  <c r="D34" i="3"/>
  <c r="C34" i="3"/>
  <c r="E33" i="3"/>
  <c r="D33" i="3"/>
  <c r="C33" i="3"/>
  <c r="E32" i="3"/>
  <c r="D32" i="3"/>
  <c r="C32" i="3"/>
  <c r="E31" i="3"/>
  <c r="D31" i="3"/>
  <c r="C31" i="3"/>
  <c r="E30" i="3"/>
  <c r="D30" i="3"/>
  <c r="C30" i="3"/>
  <c r="E29" i="3"/>
  <c r="D29" i="3"/>
  <c r="C29" i="3"/>
  <c r="E28" i="3"/>
  <c r="D28" i="3"/>
  <c r="C28" i="3"/>
  <c r="E27" i="3"/>
  <c r="D27" i="3"/>
  <c r="C27" i="3"/>
  <c r="E26" i="3"/>
  <c r="D26" i="3"/>
  <c r="C26" i="3"/>
  <c r="E25" i="3"/>
  <c r="D25" i="3"/>
  <c r="C25" i="3"/>
  <c r="F23" i="3"/>
  <c r="F21" i="3"/>
  <c r="F20" i="3"/>
  <c r="F19" i="3"/>
  <c r="E18" i="3"/>
  <c r="D18" i="3"/>
  <c r="C18" i="3"/>
  <c r="F17" i="3"/>
  <c r="F16" i="3"/>
  <c r="F15" i="3"/>
  <c r="F14" i="3"/>
  <c r="F13" i="3"/>
  <c r="F12" i="3"/>
  <c r="F11" i="3"/>
  <c r="F10" i="3"/>
  <c r="F9" i="3"/>
  <c r="F8" i="3"/>
  <c r="F7" i="3"/>
  <c r="F6" i="3"/>
  <c r="E5" i="3"/>
  <c r="D5" i="3"/>
  <c r="C5" i="3"/>
  <c r="F7" i="2"/>
  <c r="F8" i="2"/>
  <c r="F9" i="2"/>
  <c r="F10" i="2"/>
  <c r="F11" i="2"/>
  <c r="F12" i="2"/>
  <c r="F13" i="2"/>
  <c r="F14" i="2"/>
  <c r="F15" i="2"/>
  <c r="F16" i="2"/>
  <c r="F17" i="2"/>
  <c r="F18" i="2"/>
  <c r="F20" i="2"/>
  <c r="F21" i="2"/>
  <c r="F22" i="2"/>
  <c r="F24" i="2"/>
  <c r="F40" i="2"/>
  <c r="F41" i="2"/>
  <c r="F42" i="2"/>
  <c r="F43" i="2"/>
  <c r="F44" i="2"/>
  <c r="F45" i="2"/>
  <c r="F46" i="2"/>
  <c r="F47" i="2"/>
  <c r="F48" i="2"/>
  <c r="F49" i="2"/>
  <c r="F50" i="2"/>
  <c r="F51" i="2"/>
  <c r="F53" i="2"/>
  <c r="F54" i="2"/>
  <c r="F55" i="2"/>
  <c r="F56" i="2"/>
  <c r="F57" i="2"/>
  <c r="F58" i="2"/>
  <c r="F59" i="2"/>
  <c r="F60" i="2"/>
  <c r="F61" i="2"/>
  <c r="F62" i="2"/>
  <c r="F63" i="2"/>
  <c r="F64" i="2"/>
  <c r="F66" i="2"/>
  <c r="F67" i="2"/>
  <c r="F68" i="2"/>
  <c r="F69" i="2"/>
  <c r="F70" i="2"/>
  <c r="F71" i="2"/>
  <c r="F72" i="2"/>
  <c r="F73" i="2"/>
  <c r="F74" i="2"/>
  <c r="F75" i="2"/>
  <c r="F76" i="2"/>
  <c r="F77" i="2"/>
  <c r="F79" i="2"/>
  <c r="F80" i="2"/>
  <c r="F81" i="2"/>
  <c r="F82" i="2"/>
  <c r="F83" i="2"/>
  <c r="F84" i="2"/>
  <c r="F85" i="2"/>
  <c r="F86" i="2"/>
  <c r="F87" i="2"/>
  <c r="F88" i="2"/>
  <c r="F89" i="2"/>
  <c r="F90" i="2"/>
  <c r="F92" i="2"/>
  <c r="F93" i="2"/>
  <c r="F94" i="2"/>
  <c r="F95" i="2"/>
  <c r="F96" i="2"/>
  <c r="F97" i="2"/>
  <c r="F98" i="2"/>
  <c r="F99" i="2"/>
  <c r="F100" i="2"/>
  <c r="F101" i="2"/>
  <c r="F102" i="2"/>
  <c r="F103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1" i="2"/>
  <c r="F133" i="2"/>
  <c r="F134" i="2"/>
  <c r="F136" i="2"/>
  <c r="F138" i="2"/>
  <c r="F140" i="2"/>
  <c r="F141" i="2"/>
  <c r="F142" i="2"/>
  <c r="F143" i="2"/>
  <c r="F144" i="2"/>
  <c r="F145" i="2"/>
  <c r="F146" i="2"/>
  <c r="F147" i="2"/>
  <c r="F149" i="2"/>
  <c r="F151" i="2"/>
  <c r="F152" i="2"/>
  <c r="F154" i="2"/>
  <c r="F157" i="2"/>
  <c r="F159" i="2"/>
  <c r="F161" i="2"/>
  <c r="F163" i="2"/>
  <c r="F165" i="2"/>
  <c r="F167" i="2"/>
  <c r="F169" i="2"/>
  <c r="F171" i="2"/>
  <c r="F173" i="2"/>
  <c r="F175" i="2"/>
  <c r="F177" i="2"/>
  <c r="F138" i="3" l="1"/>
  <c r="F5" i="3"/>
  <c r="D24" i="3"/>
  <c r="D177" i="3" s="1"/>
  <c r="F26" i="3"/>
  <c r="F30" i="3"/>
  <c r="F34" i="3"/>
  <c r="F38" i="3"/>
  <c r="F90" i="3"/>
  <c r="F165" i="3"/>
  <c r="F149" i="3"/>
  <c r="F167" i="3"/>
  <c r="F169" i="3"/>
  <c r="F171" i="3"/>
  <c r="F173" i="3"/>
  <c r="F18" i="3"/>
  <c r="F25" i="3"/>
  <c r="F29" i="3"/>
  <c r="F129" i="3"/>
  <c r="F152" i="3"/>
  <c r="F175" i="3"/>
  <c r="F134" i="3"/>
  <c r="F136" i="3"/>
  <c r="F163" i="3"/>
  <c r="E24" i="3"/>
  <c r="F24" i="3" s="1"/>
  <c r="F28" i="3"/>
  <c r="F32" i="3"/>
  <c r="F36" i="3"/>
  <c r="F64" i="3"/>
  <c r="F116" i="3"/>
  <c r="F33" i="3"/>
  <c r="F37" i="3"/>
  <c r="F77" i="3"/>
  <c r="C24" i="3"/>
  <c r="C177" i="3" s="1"/>
  <c r="F27" i="3"/>
  <c r="F31" i="3"/>
  <c r="F35" i="3"/>
  <c r="F51" i="3"/>
  <c r="F103" i="3"/>
  <c r="E177" i="3" l="1"/>
  <c r="F177" i="3" s="1"/>
  <c r="D32" i="2"/>
  <c r="E32" i="2"/>
  <c r="C32" i="2"/>
  <c r="E26" i="2"/>
  <c r="D37" i="2"/>
  <c r="E37" i="2"/>
  <c r="F37" i="2" s="1"/>
  <c r="C37" i="2"/>
  <c r="D38" i="2"/>
  <c r="E38" i="2"/>
  <c r="F38" i="2" s="1"/>
  <c r="D36" i="2"/>
  <c r="E36" i="2"/>
  <c r="D35" i="2"/>
  <c r="E35" i="2"/>
  <c r="F35" i="2" s="1"/>
  <c r="D34" i="2"/>
  <c r="E34" i="2"/>
  <c r="D33" i="2"/>
  <c r="E33" i="2"/>
  <c r="F33" i="2" s="1"/>
  <c r="D31" i="2"/>
  <c r="E31" i="2"/>
  <c r="D30" i="2"/>
  <c r="E30" i="2"/>
  <c r="F30" i="2" s="1"/>
  <c r="D29" i="2"/>
  <c r="E29" i="2"/>
  <c r="D28" i="2"/>
  <c r="E28" i="2"/>
  <c r="F28" i="2" s="1"/>
  <c r="D27" i="2"/>
  <c r="D25" i="2" s="1"/>
  <c r="E27" i="2"/>
  <c r="D26" i="2"/>
  <c r="C38" i="2"/>
  <c r="C36" i="2"/>
  <c r="C35" i="2"/>
  <c r="C34" i="2"/>
  <c r="C33" i="2"/>
  <c r="C31" i="2"/>
  <c r="C29" i="2"/>
  <c r="C30" i="2"/>
  <c r="C28" i="2"/>
  <c r="C27" i="2"/>
  <c r="C25" i="2" s="1"/>
  <c r="C26" i="2"/>
  <c r="D176" i="2"/>
  <c r="E176" i="2"/>
  <c r="F176" i="2" s="1"/>
  <c r="C176" i="2"/>
  <c r="D174" i="2"/>
  <c r="E174" i="2"/>
  <c r="C174" i="2"/>
  <c r="D172" i="2"/>
  <c r="E172" i="2"/>
  <c r="C172" i="2"/>
  <c r="D170" i="2"/>
  <c r="E170" i="2"/>
  <c r="C170" i="2"/>
  <c r="D168" i="2"/>
  <c r="E168" i="2"/>
  <c r="F168" i="2" s="1"/>
  <c r="C168" i="2"/>
  <c r="D166" i="2"/>
  <c r="E166" i="2"/>
  <c r="C166" i="2"/>
  <c r="D164" i="2"/>
  <c r="E164" i="2"/>
  <c r="C164" i="2"/>
  <c r="D160" i="2"/>
  <c r="F160" i="2" s="1"/>
  <c r="C160" i="2"/>
  <c r="D155" i="2"/>
  <c r="E155" i="2"/>
  <c r="C155" i="2"/>
  <c r="D153" i="2"/>
  <c r="E153" i="2"/>
  <c r="C153" i="2"/>
  <c r="D150" i="2"/>
  <c r="E150" i="2"/>
  <c r="C150" i="2"/>
  <c r="D148" i="2"/>
  <c r="E148" i="2"/>
  <c r="F148" i="2" s="1"/>
  <c r="C148" i="2"/>
  <c r="D139" i="2"/>
  <c r="E139" i="2"/>
  <c r="C139" i="2"/>
  <c r="E137" i="2"/>
  <c r="D137" i="2"/>
  <c r="C137" i="2"/>
  <c r="D135" i="2"/>
  <c r="E135" i="2"/>
  <c r="C135" i="2"/>
  <c r="D132" i="2"/>
  <c r="E132" i="2"/>
  <c r="F132" i="2" s="1"/>
  <c r="C132" i="2"/>
  <c r="D130" i="2"/>
  <c r="E130" i="2"/>
  <c r="C130" i="2"/>
  <c r="D117" i="2"/>
  <c r="C117" i="2"/>
  <c r="E117" i="2"/>
  <c r="D104" i="2"/>
  <c r="E104" i="2"/>
  <c r="F104" i="2" s="1"/>
  <c r="C104" i="2"/>
  <c r="D91" i="2"/>
  <c r="E91" i="2"/>
  <c r="F91" i="2" s="1"/>
  <c r="C91" i="2"/>
  <c r="D78" i="2"/>
  <c r="E78" i="2"/>
  <c r="C78" i="2"/>
  <c r="D65" i="2"/>
  <c r="E65" i="2"/>
  <c r="C65" i="2"/>
  <c r="D52" i="2"/>
  <c r="E52" i="2"/>
  <c r="F52" i="2" s="1"/>
  <c r="C52" i="2"/>
  <c r="D39" i="2"/>
  <c r="E39" i="2"/>
  <c r="F39" i="2" s="1"/>
  <c r="C39" i="2"/>
  <c r="E19" i="2"/>
  <c r="D19" i="2"/>
  <c r="C19" i="2"/>
  <c r="E6" i="2"/>
  <c r="D6" i="2"/>
  <c r="C6" i="2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  <c r="P7" i="1"/>
  <c r="O7" i="1"/>
  <c r="N7" i="1"/>
  <c r="M7" i="1"/>
  <c r="L7" i="1"/>
  <c r="K7" i="1"/>
  <c r="P6" i="1"/>
  <c r="O6" i="1"/>
  <c r="N6" i="1"/>
  <c r="M6" i="1"/>
  <c r="L6" i="1"/>
  <c r="K6" i="1"/>
  <c r="C178" i="2" l="1"/>
  <c r="D178" i="2"/>
  <c r="F19" i="2"/>
  <c r="F65" i="2"/>
  <c r="F153" i="2"/>
  <c r="F164" i="2"/>
  <c r="F172" i="2"/>
  <c r="F27" i="2"/>
  <c r="F29" i="2"/>
  <c r="F31" i="2"/>
  <c r="F34" i="2"/>
  <c r="E25" i="2"/>
  <c r="F25" i="2" s="1"/>
  <c r="F32" i="2"/>
  <c r="F135" i="2"/>
  <c r="F137" i="2"/>
  <c r="F150" i="2"/>
  <c r="F170" i="2"/>
  <c r="F36" i="2"/>
  <c r="F6" i="2"/>
  <c r="F78" i="2"/>
  <c r="F117" i="2"/>
  <c r="F130" i="2"/>
  <c r="F139" i="2"/>
  <c r="F155" i="2"/>
  <c r="F166" i="2"/>
  <c r="F174" i="2"/>
  <c r="F26" i="2"/>
  <c r="E178" i="2" l="1"/>
  <c r="F178" i="2" s="1"/>
</calcChain>
</file>

<file path=xl/sharedStrings.xml><?xml version="1.0" encoding="utf-8"?>
<sst xmlns="http://schemas.openxmlformats.org/spreadsheetml/2006/main" count="890" uniqueCount="121">
  <si>
    <t>м. Боярка</t>
  </si>
  <si>
    <t>Станом на 02.10.2019</t>
  </si>
  <si>
    <t>Аналіз фінансування установ на 30.09.2019</t>
  </si>
  <si>
    <t>Загальний фонд</t>
  </si>
  <si>
    <t>грн.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</si>
  <si>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</si>
  <si>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</si>
  <si>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</si>
  <si>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</si>
  <si>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</si>
  <si>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</si>
  <si>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</si>
  <si>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</si>
  <si>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</si>
  <si>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</si>
  <si>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</si>
  <si>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</si>
  <si>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</si>
  <si>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</si>
  <si>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</si>
  <si>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</si>
  <si>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02</t>
  </si>
  <si>
    <t>Виконавчий комітет  Боярської міської ради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</si>
  <si>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</si>
  <si>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</si>
  <si>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</si>
  <si>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</si>
  <si>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</si>
  <si>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</si>
  <si>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</si>
  <si>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</si>
  <si>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</si>
  <si>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</si>
  <si>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</si>
  <si>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</si>
  <si>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</si>
  <si>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</si>
  <si>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</si>
  <si>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</si>
  <si>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</si>
  <si>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</si>
  <si>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</si>
  <si>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</si>
  <si>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</si>
  <si>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</si>
  <si>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2730</t>
  </si>
  <si>
    <t>Інші виплати населенню</t>
  </si>
  <si>
    <t>2800</t>
  </si>
  <si>
    <t>Інші поточні видатки</t>
  </si>
  <si>
    <t>0180</t>
  </si>
  <si>
    <t>Інша діяльність у сфері державного управління</t>
  </si>
  <si>
    <t>2610</t>
  </si>
  <si>
    <t>Субсидії та поточні трансферти підприємствам (установам, організаціям)</t>
  </si>
  <si>
    <t>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</si>
  <si>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</si>
  <si>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</si>
  <si>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</si>
  <si>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</si>
  <si>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</si>
  <si>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3035</t>
  </si>
  <si>
    <t>Компенсаційні виплати за пільговий проїзд окремих категорій громадян на залізничному транспорті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</si>
  <si>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</si>
  <si>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</si>
  <si>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</si>
  <si>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</si>
  <si>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3242</t>
  </si>
  <si>
    <t>Інші заходи у сфері соціального захисту і соціального забезпечення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</si>
  <si>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</si>
  <si>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</si>
  <si>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</si>
  <si>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</si>
  <si>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</si>
  <si>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</si>
  <si>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</si>
  <si>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</si>
  <si>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</si>
  <si>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</si>
  <si>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</si>
  <si>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</si>
  <si>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</si>
  <si>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</si>
  <si>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6090</t>
  </si>
  <si>
    <t>Інша діяльність у сфері житлово-комунального господарства</t>
  </si>
  <si>
    <t>7130</t>
  </si>
  <si>
    <t>Здійснення заходів із землеустрою</t>
  </si>
  <si>
    <t>8220</t>
  </si>
  <si>
    <t>Заходи та роботи з мобілізаційної підготовки місцевого значення</t>
  </si>
  <si>
    <t>8230</t>
  </si>
  <si>
    <t>Інші заходи громадського порядку та безпеки</t>
  </si>
  <si>
    <t>8330</t>
  </si>
  <si>
    <t>Інша діяльність у сфері екології та охорони природних ресурсів</t>
  </si>
  <si>
    <t>9770</t>
  </si>
  <si>
    <t>Інші субвенції з місцевого бюджету</t>
  </si>
  <si>
    <t>2620</t>
  </si>
  <si>
    <t>Поточні трансферти органам державного управління інших рівнів</t>
  </si>
  <si>
    <t xml:space="preserve"> </t>
  </si>
  <si>
    <t xml:space="preserve">Усього </t>
  </si>
  <si>
    <t>Скоригований план на рік</t>
  </si>
  <si>
    <t>Скоригований план за 9 місяців</t>
  </si>
  <si>
    <t>Касові видатки за 9 місяців</t>
  </si>
  <si>
    <t>ДНЗ (дитячий садок) "Лісова казка"</t>
  </si>
  <si>
    <t>ДНЗ "Спадкоємець"</t>
  </si>
  <si>
    <t>ДНЗ (ясла-садок) "Даринка"</t>
  </si>
  <si>
    <t>ДНЗ №4 "Берізка"</t>
  </si>
  <si>
    <t>ДНЗ ясла-садок "Іскорка"</t>
  </si>
  <si>
    <t>ДНЗ-ЦРД "Джерельце"</t>
  </si>
  <si>
    <t>ДНЗ (ясла-садок) "Казка"</t>
  </si>
  <si>
    <t>Аналіз фінансування установ за 9 місяців 2019 року</t>
  </si>
  <si>
    <t>КП "Боярський інформаційний центр"</t>
  </si>
  <si>
    <t>Дошкільні навчальні заклади</t>
  </si>
  <si>
    <t>КЗ "Боярська міська дитячо-юнацька спортивна школа"</t>
  </si>
  <si>
    <t>КП "Міська ритуальна служба"</t>
  </si>
  <si>
    <t>ГФ "Боярський міський патруль"</t>
  </si>
  <si>
    <t xml:space="preserve">Субсидії та поточні трансферти підприємствам (установам, організаціям) </t>
  </si>
  <si>
    <t>КП "БГВУЖКГ"</t>
  </si>
  <si>
    <t>КП "БОК"Боярської МР Києво-Святошинського району Київської обл.</t>
  </si>
  <si>
    <t>КП "Боярка-водоканал"</t>
  </si>
  <si>
    <t>БМД школа мистецтв</t>
  </si>
  <si>
    <t>КЗ  Будинок культури</t>
  </si>
  <si>
    <t>Начальник бюджетного відділу</t>
  </si>
  <si>
    <t>Т.Клєпікова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</si>
</sst>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0" fillId="3" borderId="1" xfId="0" quotePrefix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0" fontId="0" fillId="3" borderId="0" xfId="0" applyFill="1"/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0" xfId="0"/>
    <xf numFmtId="0" fontId="1" fillId="0" borderId="0" xfId="0" applyFont="1" applyAlignment="1">
      <alignment horizontal="center"/>
    </xf>
    <xf numFmtId="164" fontId="1" fillId="2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1" fillId="3" borderId="1" xfId="0" applyNumberFormat="1" applyFont="1" applyFill="1" applyBorder="1" applyAlignment="1">
      <alignment vertical="center" wrapText="1"/>
    </xf>
    <xf numFmtId="0" fontId="0" fillId="3" borderId="0" xfId="0" applyFill="1" applyBorder="1"/>
    <xf numFmtId="0" fontId="1" fillId="3" borderId="0" xfId="0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vertical="center" wrapText="1"/>
    </xf>
    <xf numFmtId="164" fontId="0" fillId="3" borderId="0" xfId="0" applyNumberForma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164" fontId="0" fillId="3" borderId="1" xfId="0" applyNumberFormat="1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quotePrefix="1" applyFont="1" applyFill="1" applyBorder="1" applyAlignment="1">
      <alignment vertical="center" wrapText="1"/>
    </xf>
    <xf numFmtId="9" fontId="1" fillId="3" borderId="6" xfId="0" applyNumberFormat="1" applyFont="1" applyFill="1" applyBorder="1" applyAlignment="1">
      <alignment vertical="center" wrapText="1"/>
    </xf>
    <xf numFmtId="0" fontId="0" fillId="3" borderId="5" xfId="0" quotePrefix="1" applyFill="1" applyBorder="1" applyAlignment="1">
      <alignment vertical="center" wrapText="1"/>
    </xf>
    <xf numFmtId="0" fontId="1" fillId="3" borderId="7" xfId="0" quotePrefix="1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164" fontId="1" fillId="3" borderId="8" xfId="0" applyNumberFormat="1" applyFont="1" applyFill="1" applyBorder="1" applyAlignment="1">
      <alignment vertical="center" wrapText="1"/>
    </xf>
    <xf numFmtId="9" fontId="1" fillId="3" borderId="9" xfId="0" applyNumberFormat="1" applyFont="1" applyFill="1" applyBorder="1" applyAlignment="1">
      <alignment vertical="center" wrapText="1"/>
    </xf>
    <xf numFmtId="0" fontId="0" fillId="3" borderId="0" xfId="0" applyFill="1" applyAlignment="1">
      <alignment horizontal="right"/>
    </xf>
    <xf numFmtId="0" fontId="3" fillId="3" borderId="1" xfId="0" applyFont="1" applyFill="1" applyBorder="1" applyAlignment="1">
      <alignment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164" fontId="4" fillId="3" borderId="0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4"/>
  <sheetViews>
    <sheetView workbookViewId="0"/>
  </sheetViews>
  <sheetFormatPr defaultRowHeight="12.75" x14ac:dyDescent="0.2"/>
  <cols>
    <col min="1" max="1" width="10.7109375" customWidth="1"/>
    <col min="2" max="2" width="50.7109375" customWidth="1"/>
    <col min="3" max="16" width="15.7109375" customWidth="1"/>
  </cols>
  <sheetData>
    <row r="1" spans="1:16" x14ac:dyDescent="0.2">
      <c r="A1" t="s">
        <v>0</v>
      </c>
    </row>
    <row r="2" spans="1:16" ht="18.75" x14ac:dyDescent="0.3">
      <c r="A2" s="52" t="s">
        <v>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6" x14ac:dyDescent="0.2">
      <c r="A3" s="53" t="s">
        <v>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6" x14ac:dyDescent="0.2">
      <c r="A4" t="s">
        <v>1</v>
      </c>
      <c r="L4" s="1" t="s">
        <v>4</v>
      </c>
    </row>
    <row r="5" spans="1:16" s="2" customFormat="1" ht="51" x14ac:dyDescent="0.2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N5" s="4" t="s">
        <v>18</v>
      </c>
      <c r="O5" s="4" t="s">
        <v>19</v>
      </c>
      <c r="P5" s="4" t="s">
        <v>20</v>
      </c>
    </row>
    <row r="6" spans="1:16" x14ac:dyDescent="0.2">
      <c r="A6" s="5" t="s">
        <v>21</v>
      </c>
      <c r="B6" s="6" t="s">
        <v>22</v>
      </c>
      <c r="C6" s="7">
        <v>113156700</v>
      </c>
      <c r="D6" s="7">
        <v>125491611</v>
      </c>
      <c r="E6" s="7">
        <v>103612049</v>
      </c>
      <c r="F6" s="7">
        <v>94791636.599999994</v>
      </c>
      <c r="G6" s="7">
        <v>0</v>
      </c>
      <c r="H6" s="7">
        <v>88010543.790000007</v>
      </c>
      <c r="I6" s="7">
        <v>6781092.8100000005</v>
      </c>
      <c r="J6" s="7">
        <v>1055</v>
      </c>
      <c r="K6" s="7">
        <f t="shared" ref="K6:K37" si="0">E6-F6</f>
        <v>8820412.400000006</v>
      </c>
      <c r="L6" s="7">
        <f t="shared" ref="L6:L37" si="1">D6-F6</f>
        <v>30699974.400000006</v>
      </c>
      <c r="M6" s="7">
        <f t="shared" ref="M6:M37" si="2">IF(E6=0,0,(F6/E6)*100)</f>
        <v>91.487078496054053</v>
      </c>
      <c r="N6" s="7">
        <f t="shared" ref="N6:N37" si="3">D6-H6</f>
        <v>37481067.209999993</v>
      </c>
      <c r="O6" s="7">
        <f t="shared" ref="O6:O37" si="4">E6-H6</f>
        <v>15601505.209999993</v>
      </c>
      <c r="P6" s="7">
        <f t="shared" ref="P6:P37" si="5">IF(E6=0,0,(H6/E6)*100)</f>
        <v>84.94238328401363</v>
      </c>
    </row>
    <row r="7" spans="1:16" ht="51" x14ac:dyDescent="0.2">
      <c r="A7" s="5" t="s">
        <v>23</v>
      </c>
      <c r="B7" s="6" t="s">
        <v>24</v>
      </c>
      <c r="C7" s="7">
        <v>19431500</v>
      </c>
      <c r="D7" s="7">
        <v>22145480</v>
      </c>
      <c r="E7" s="7">
        <v>16756100</v>
      </c>
      <c r="F7" s="7">
        <v>15559700</v>
      </c>
      <c r="G7" s="7">
        <v>0</v>
      </c>
      <c r="H7" s="7">
        <v>14491456.299999999</v>
      </c>
      <c r="I7" s="7">
        <v>1068243.7</v>
      </c>
      <c r="J7" s="7">
        <v>1055</v>
      </c>
      <c r="K7" s="7">
        <f t="shared" si="0"/>
        <v>1196400</v>
      </c>
      <c r="L7" s="7">
        <f t="shared" si="1"/>
        <v>6585780</v>
      </c>
      <c r="M7" s="7">
        <f t="shared" si="2"/>
        <v>92.859913703069324</v>
      </c>
      <c r="N7" s="7">
        <f t="shared" si="3"/>
        <v>7654023.7000000011</v>
      </c>
      <c r="O7" s="7">
        <f t="shared" si="4"/>
        <v>2264643.7000000011</v>
      </c>
      <c r="P7" s="7">
        <f t="shared" si="5"/>
        <v>86.484661108491821</v>
      </c>
    </row>
    <row r="8" spans="1:16" x14ac:dyDescent="0.2">
      <c r="A8" s="8" t="s">
        <v>25</v>
      </c>
      <c r="B8" s="9" t="s">
        <v>26</v>
      </c>
      <c r="C8" s="10">
        <v>13210400</v>
      </c>
      <c r="D8" s="10">
        <v>15156980</v>
      </c>
      <c r="E8" s="10">
        <v>11400000</v>
      </c>
      <c r="F8" s="10">
        <v>10900000</v>
      </c>
      <c r="G8" s="10">
        <v>0</v>
      </c>
      <c r="H8" s="10">
        <v>10564393.74</v>
      </c>
      <c r="I8" s="10">
        <v>335606.26</v>
      </c>
      <c r="J8" s="10">
        <v>0</v>
      </c>
      <c r="K8" s="10">
        <f t="shared" si="0"/>
        <v>500000</v>
      </c>
      <c r="L8" s="10">
        <f t="shared" si="1"/>
        <v>4256980</v>
      </c>
      <c r="M8" s="10">
        <f t="shared" si="2"/>
        <v>95.614035087719301</v>
      </c>
      <c r="N8" s="10">
        <f t="shared" si="3"/>
        <v>4592586.26</v>
      </c>
      <c r="O8" s="10">
        <f t="shared" si="4"/>
        <v>835606.25999999978</v>
      </c>
      <c r="P8" s="10">
        <f t="shared" si="5"/>
        <v>92.670120526315785</v>
      </c>
    </row>
    <row r="9" spans="1:16" x14ac:dyDescent="0.2">
      <c r="A9" s="8" t="s">
        <v>27</v>
      </c>
      <c r="B9" s="9" t="s">
        <v>28</v>
      </c>
      <c r="C9" s="10">
        <v>2906300</v>
      </c>
      <c r="D9" s="10">
        <v>3408200</v>
      </c>
      <c r="E9" s="10">
        <v>2546000</v>
      </c>
      <c r="F9" s="10">
        <v>2416000</v>
      </c>
      <c r="G9" s="10">
        <v>0</v>
      </c>
      <c r="H9" s="10">
        <v>2363413.12</v>
      </c>
      <c r="I9" s="10">
        <v>52586.879999999997</v>
      </c>
      <c r="J9" s="10">
        <v>0</v>
      </c>
      <c r="K9" s="10">
        <f t="shared" si="0"/>
        <v>130000</v>
      </c>
      <c r="L9" s="10">
        <f t="shared" si="1"/>
        <v>992200</v>
      </c>
      <c r="M9" s="10">
        <f t="shared" si="2"/>
        <v>94.893951296150831</v>
      </c>
      <c r="N9" s="10">
        <f t="shared" si="3"/>
        <v>1044786.8799999999</v>
      </c>
      <c r="O9" s="10">
        <f t="shared" si="4"/>
        <v>182586.87999999989</v>
      </c>
      <c r="P9" s="10">
        <f t="shared" si="5"/>
        <v>92.828480754124115</v>
      </c>
    </row>
    <row r="10" spans="1:16" x14ac:dyDescent="0.2">
      <c r="A10" s="8" t="s">
        <v>29</v>
      </c>
      <c r="B10" s="9" t="s">
        <v>30</v>
      </c>
      <c r="C10" s="10">
        <v>755000</v>
      </c>
      <c r="D10" s="10">
        <v>825000</v>
      </c>
      <c r="E10" s="10">
        <v>725000</v>
      </c>
      <c r="F10" s="10">
        <v>725000</v>
      </c>
      <c r="G10" s="10">
        <v>0</v>
      </c>
      <c r="H10" s="10">
        <v>661849.86</v>
      </c>
      <c r="I10" s="10">
        <v>63150.14</v>
      </c>
      <c r="J10" s="10">
        <v>0</v>
      </c>
      <c r="K10" s="10">
        <f t="shared" si="0"/>
        <v>0</v>
      </c>
      <c r="L10" s="10">
        <f t="shared" si="1"/>
        <v>100000</v>
      </c>
      <c r="M10" s="10">
        <f t="shared" si="2"/>
        <v>100</v>
      </c>
      <c r="N10" s="10">
        <f t="shared" si="3"/>
        <v>163150.14000000001</v>
      </c>
      <c r="O10" s="10">
        <f t="shared" si="4"/>
        <v>63150.140000000014</v>
      </c>
      <c r="P10" s="10">
        <f t="shared" si="5"/>
        <v>91.289635862068963</v>
      </c>
    </row>
    <row r="11" spans="1:16" x14ac:dyDescent="0.2">
      <c r="A11" s="8" t="s">
        <v>31</v>
      </c>
      <c r="B11" s="9" t="s">
        <v>32</v>
      </c>
      <c r="C11" s="10">
        <v>1400000</v>
      </c>
      <c r="D11" s="10">
        <v>1595500</v>
      </c>
      <c r="E11" s="10">
        <v>1235500</v>
      </c>
      <c r="F11" s="10">
        <v>1000000</v>
      </c>
      <c r="G11" s="10">
        <v>0</v>
      </c>
      <c r="H11" s="10">
        <v>552422.13</v>
      </c>
      <c r="I11" s="10">
        <v>447577.87</v>
      </c>
      <c r="J11" s="10">
        <v>1055</v>
      </c>
      <c r="K11" s="10">
        <f t="shared" si="0"/>
        <v>235500</v>
      </c>
      <c r="L11" s="10">
        <f t="shared" si="1"/>
        <v>595500</v>
      </c>
      <c r="M11" s="10">
        <f t="shared" si="2"/>
        <v>80.938891137191419</v>
      </c>
      <c r="N11" s="10">
        <f t="shared" si="3"/>
        <v>1043077.87</v>
      </c>
      <c r="O11" s="10">
        <f t="shared" si="4"/>
        <v>683077.87</v>
      </c>
      <c r="P11" s="10">
        <f t="shared" si="5"/>
        <v>44.712434641845405</v>
      </c>
    </row>
    <row r="12" spans="1:16" x14ac:dyDescent="0.2">
      <c r="A12" s="8" t="s">
        <v>33</v>
      </c>
      <c r="B12" s="9" t="s">
        <v>34</v>
      </c>
      <c r="C12" s="10">
        <v>50000</v>
      </c>
      <c r="D12" s="10">
        <v>50000</v>
      </c>
      <c r="E12" s="10">
        <v>50000</v>
      </c>
      <c r="F12" s="10">
        <v>16000</v>
      </c>
      <c r="G12" s="10">
        <v>0</v>
      </c>
      <c r="H12" s="10">
        <v>10887.99</v>
      </c>
      <c r="I12" s="10">
        <v>5112.01</v>
      </c>
      <c r="J12" s="10">
        <v>0</v>
      </c>
      <c r="K12" s="10">
        <f t="shared" si="0"/>
        <v>34000</v>
      </c>
      <c r="L12" s="10">
        <f t="shared" si="1"/>
        <v>34000</v>
      </c>
      <c r="M12" s="10">
        <f t="shared" si="2"/>
        <v>32</v>
      </c>
      <c r="N12" s="10">
        <f t="shared" si="3"/>
        <v>39112.01</v>
      </c>
      <c r="O12" s="10">
        <f t="shared" si="4"/>
        <v>39112.01</v>
      </c>
      <c r="P12" s="10">
        <f t="shared" si="5"/>
        <v>21.775980000000001</v>
      </c>
    </row>
    <row r="13" spans="1:16" x14ac:dyDescent="0.2">
      <c r="A13" s="8" t="s">
        <v>35</v>
      </c>
      <c r="B13" s="9" t="s">
        <v>36</v>
      </c>
      <c r="C13" s="10">
        <v>20000</v>
      </c>
      <c r="D13" s="10">
        <v>20000</v>
      </c>
      <c r="E13" s="10">
        <v>15300</v>
      </c>
      <c r="F13" s="10">
        <v>11900</v>
      </c>
      <c r="G13" s="10">
        <v>0</v>
      </c>
      <c r="H13" s="10">
        <v>6056.43</v>
      </c>
      <c r="I13" s="10">
        <v>5843.57</v>
      </c>
      <c r="J13" s="10">
        <v>0</v>
      </c>
      <c r="K13" s="10">
        <f t="shared" si="0"/>
        <v>3400</v>
      </c>
      <c r="L13" s="10">
        <f t="shared" si="1"/>
        <v>8100</v>
      </c>
      <c r="M13" s="10">
        <f t="shared" si="2"/>
        <v>77.777777777777786</v>
      </c>
      <c r="N13" s="10">
        <f t="shared" si="3"/>
        <v>13943.57</v>
      </c>
      <c r="O13" s="10">
        <f t="shared" si="4"/>
        <v>9243.57</v>
      </c>
      <c r="P13" s="10">
        <f t="shared" si="5"/>
        <v>39.58450980392157</v>
      </c>
    </row>
    <row r="14" spans="1:16" x14ac:dyDescent="0.2">
      <c r="A14" s="8" t="s">
        <v>37</v>
      </c>
      <c r="B14" s="9" t="s">
        <v>38</v>
      </c>
      <c r="C14" s="10">
        <v>250000</v>
      </c>
      <c r="D14" s="10">
        <v>250000</v>
      </c>
      <c r="E14" s="10">
        <v>187500</v>
      </c>
      <c r="F14" s="10">
        <v>145800</v>
      </c>
      <c r="G14" s="10">
        <v>0</v>
      </c>
      <c r="H14" s="10">
        <v>111272.91</v>
      </c>
      <c r="I14" s="10">
        <v>34527.089999999997</v>
      </c>
      <c r="J14" s="10">
        <v>0</v>
      </c>
      <c r="K14" s="10">
        <f t="shared" si="0"/>
        <v>41700</v>
      </c>
      <c r="L14" s="10">
        <f t="shared" si="1"/>
        <v>104200</v>
      </c>
      <c r="M14" s="10">
        <f t="shared" si="2"/>
        <v>77.759999999999991</v>
      </c>
      <c r="N14" s="10">
        <f t="shared" si="3"/>
        <v>138727.09</v>
      </c>
      <c r="O14" s="10">
        <f t="shared" si="4"/>
        <v>76227.09</v>
      </c>
      <c r="P14" s="10">
        <f t="shared" si="5"/>
        <v>59.345551999999998</v>
      </c>
    </row>
    <row r="15" spans="1:16" x14ac:dyDescent="0.2">
      <c r="A15" s="8" t="s">
        <v>39</v>
      </c>
      <c r="B15" s="9" t="s">
        <v>40</v>
      </c>
      <c r="C15" s="10">
        <v>510000</v>
      </c>
      <c r="D15" s="10">
        <v>510000</v>
      </c>
      <c r="E15" s="10">
        <v>300000</v>
      </c>
      <c r="F15" s="10">
        <v>170000</v>
      </c>
      <c r="G15" s="10">
        <v>0</v>
      </c>
      <c r="H15" s="10">
        <v>95806.43</v>
      </c>
      <c r="I15" s="10">
        <v>74193.570000000007</v>
      </c>
      <c r="J15" s="10">
        <v>0</v>
      </c>
      <c r="K15" s="10">
        <f t="shared" si="0"/>
        <v>130000</v>
      </c>
      <c r="L15" s="10">
        <f t="shared" si="1"/>
        <v>340000</v>
      </c>
      <c r="M15" s="10">
        <f t="shared" si="2"/>
        <v>56.666666666666664</v>
      </c>
      <c r="N15" s="10">
        <f t="shared" si="3"/>
        <v>414193.57</v>
      </c>
      <c r="O15" s="10">
        <f t="shared" si="4"/>
        <v>204193.57</v>
      </c>
      <c r="P15" s="10">
        <f t="shared" si="5"/>
        <v>31.935476666666663</v>
      </c>
    </row>
    <row r="16" spans="1:16" x14ac:dyDescent="0.2">
      <c r="A16" s="8" t="s">
        <v>41</v>
      </c>
      <c r="B16" s="9" t="s">
        <v>42</v>
      </c>
      <c r="C16" s="10">
        <v>150000</v>
      </c>
      <c r="D16" s="10">
        <v>150000</v>
      </c>
      <c r="E16" s="10">
        <v>137000</v>
      </c>
      <c r="F16" s="10">
        <v>65000</v>
      </c>
      <c r="G16" s="10">
        <v>0</v>
      </c>
      <c r="H16" s="10">
        <v>62880</v>
      </c>
      <c r="I16" s="10">
        <v>2120</v>
      </c>
      <c r="J16" s="10">
        <v>0</v>
      </c>
      <c r="K16" s="10">
        <f t="shared" si="0"/>
        <v>72000</v>
      </c>
      <c r="L16" s="10">
        <f t="shared" si="1"/>
        <v>85000</v>
      </c>
      <c r="M16" s="10">
        <f t="shared" si="2"/>
        <v>47.445255474452551</v>
      </c>
      <c r="N16" s="10">
        <f t="shared" si="3"/>
        <v>87120</v>
      </c>
      <c r="O16" s="10">
        <f t="shared" si="4"/>
        <v>74120</v>
      </c>
      <c r="P16" s="10">
        <f t="shared" si="5"/>
        <v>45.897810218978101</v>
      </c>
    </row>
    <row r="17" spans="1:16" ht="25.5" x14ac:dyDescent="0.2">
      <c r="A17" s="8" t="s">
        <v>43</v>
      </c>
      <c r="B17" s="9" t="s">
        <v>44</v>
      </c>
      <c r="C17" s="10">
        <v>29800</v>
      </c>
      <c r="D17" s="10">
        <v>29800</v>
      </c>
      <c r="E17" s="10">
        <v>29800</v>
      </c>
      <c r="F17" s="10">
        <v>20000</v>
      </c>
      <c r="G17" s="10">
        <v>0</v>
      </c>
      <c r="H17" s="10">
        <v>8216</v>
      </c>
      <c r="I17" s="10">
        <v>11784</v>
      </c>
      <c r="J17" s="10">
        <v>0</v>
      </c>
      <c r="K17" s="10">
        <f t="shared" si="0"/>
        <v>9800</v>
      </c>
      <c r="L17" s="10">
        <f t="shared" si="1"/>
        <v>9800</v>
      </c>
      <c r="M17" s="10">
        <f t="shared" si="2"/>
        <v>67.114093959731548</v>
      </c>
      <c r="N17" s="10">
        <f t="shared" si="3"/>
        <v>21584</v>
      </c>
      <c r="O17" s="10">
        <f t="shared" si="4"/>
        <v>21584</v>
      </c>
      <c r="P17" s="10">
        <f t="shared" si="5"/>
        <v>27.570469798657722</v>
      </c>
    </row>
    <row r="18" spans="1:16" x14ac:dyDescent="0.2">
      <c r="A18" s="8" t="s">
        <v>45</v>
      </c>
      <c r="B18" s="9" t="s">
        <v>46</v>
      </c>
      <c r="C18" s="10">
        <v>10000</v>
      </c>
      <c r="D18" s="10">
        <v>10000</v>
      </c>
      <c r="E18" s="10">
        <v>10000</v>
      </c>
      <c r="F18" s="10">
        <v>10000</v>
      </c>
      <c r="G18" s="10">
        <v>0</v>
      </c>
      <c r="H18" s="10">
        <v>5000</v>
      </c>
      <c r="I18" s="10">
        <v>5000</v>
      </c>
      <c r="J18" s="10">
        <v>0</v>
      </c>
      <c r="K18" s="10">
        <f t="shared" si="0"/>
        <v>0</v>
      </c>
      <c r="L18" s="10">
        <f t="shared" si="1"/>
        <v>0</v>
      </c>
      <c r="M18" s="10">
        <f t="shared" si="2"/>
        <v>100</v>
      </c>
      <c r="N18" s="10">
        <f t="shared" si="3"/>
        <v>5000</v>
      </c>
      <c r="O18" s="10">
        <f t="shared" si="4"/>
        <v>5000</v>
      </c>
      <c r="P18" s="10">
        <f t="shared" si="5"/>
        <v>50</v>
      </c>
    </row>
    <row r="19" spans="1:16" x14ac:dyDescent="0.2">
      <c r="A19" s="8" t="s">
        <v>47</v>
      </c>
      <c r="B19" s="9" t="s">
        <v>48</v>
      </c>
      <c r="C19" s="10">
        <v>140000</v>
      </c>
      <c r="D19" s="10">
        <v>140000</v>
      </c>
      <c r="E19" s="10">
        <v>120000</v>
      </c>
      <c r="F19" s="10">
        <v>80000</v>
      </c>
      <c r="G19" s="10">
        <v>0</v>
      </c>
      <c r="H19" s="10">
        <v>49257.69</v>
      </c>
      <c r="I19" s="10">
        <v>30742.31</v>
      </c>
      <c r="J19" s="10">
        <v>0</v>
      </c>
      <c r="K19" s="10">
        <f t="shared" si="0"/>
        <v>40000</v>
      </c>
      <c r="L19" s="10">
        <f t="shared" si="1"/>
        <v>60000</v>
      </c>
      <c r="M19" s="10">
        <f t="shared" si="2"/>
        <v>66.666666666666657</v>
      </c>
      <c r="N19" s="10">
        <f t="shared" si="3"/>
        <v>90742.31</v>
      </c>
      <c r="O19" s="10">
        <f t="shared" si="4"/>
        <v>70742.31</v>
      </c>
      <c r="P19" s="10">
        <f t="shared" si="5"/>
        <v>41.048074999999997</v>
      </c>
    </row>
    <row r="20" spans="1:16" x14ac:dyDescent="0.2">
      <c r="A20" s="5" t="s">
        <v>49</v>
      </c>
      <c r="B20" s="6" t="s">
        <v>50</v>
      </c>
      <c r="C20" s="7">
        <v>3070000</v>
      </c>
      <c r="D20" s="7">
        <v>2589231</v>
      </c>
      <c r="E20" s="7">
        <v>2349231</v>
      </c>
      <c r="F20" s="7">
        <v>1828071.37</v>
      </c>
      <c r="G20" s="7">
        <v>0</v>
      </c>
      <c r="H20" s="7">
        <v>1526126.29</v>
      </c>
      <c r="I20" s="7">
        <v>301945.08</v>
      </c>
      <c r="J20" s="7">
        <v>0</v>
      </c>
      <c r="K20" s="7">
        <f t="shared" si="0"/>
        <v>521159.62999999989</v>
      </c>
      <c r="L20" s="7">
        <f t="shared" si="1"/>
        <v>761159.62999999989</v>
      </c>
      <c r="M20" s="7">
        <f t="shared" si="2"/>
        <v>77.81573502137509</v>
      </c>
      <c r="N20" s="7">
        <f t="shared" si="3"/>
        <v>1063104.71</v>
      </c>
      <c r="O20" s="7">
        <f t="shared" si="4"/>
        <v>823104.71</v>
      </c>
      <c r="P20" s="7">
        <f t="shared" si="5"/>
        <v>64.962802295729972</v>
      </c>
    </row>
    <row r="21" spans="1:16" x14ac:dyDescent="0.2">
      <c r="A21" s="8" t="s">
        <v>29</v>
      </c>
      <c r="B21" s="9" t="s">
        <v>30</v>
      </c>
      <c r="C21" s="10">
        <v>500000</v>
      </c>
      <c r="D21" s="10">
        <v>550000</v>
      </c>
      <c r="E21" s="10">
        <v>550000</v>
      </c>
      <c r="F21" s="10">
        <v>512000</v>
      </c>
      <c r="G21" s="10">
        <v>0</v>
      </c>
      <c r="H21" s="10">
        <v>423510.92</v>
      </c>
      <c r="I21" s="10">
        <v>88489.08</v>
      </c>
      <c r="J21" s="10">
        <v>0</v>
      </c>
      <c r="K21" s="10">
        <f t="shared" si="0"/>
        <v>38000</v>
      </c>
      <c r="L21" s="10">
        <f t="shared" si="1"/>
        <v>38000</v>
      </c>
      <c r="M21" s="10">
        <f t="shared" si="2"/>
        <v>93.090909090909093</v>
      </c>
      <c r="N21" s="10">
        <f t="shared" si="3"/>
        <v>126489.08000000002</v>
      </c>
      <c r="O21" s="10">
        <f t="shared" si="4"/>
        <v>126489.08000000002</v>
      </c>
      <c r="P21" s="10">
        <f t="shared" si="5"/>
        <v>77.001985454545448</v>
      </c>
    </row>
    <row r="22" spans="1:16" x14ac:dyDescent="0.2">
      <c r="A22" s="8" t="s">
        <v>31</v>
      </c>
      <c r="B22" s="9" t="s">
        <v>32</v>
      </c>
      <c r="C22" s="10">
        <v>400000</v>
      </c>
      <c r="D22" s="10">
        <v>371000</v>
      </c>
      <c r="E22" s="10">
        <v>371000</v>
      </c>
      <c r="F22" s="10">
        <v>170000</v>
      </c>
      <c r="G22" s="10">
        <v>0</v>
      </c>
      <c r="H22" s="10">
        <v>74564.899999999994</v>
      </c>
      <c r="I22" s="10">
        <v>95435.1</v>
      </c>
      <c r="J22" s="10">
        <v>0</v>
      </c>
      <c r="K22" s="10">
        <f t="shared" si="0"/>
        <v>201000</v>
      </c>
      <c r="L22" s="10">
        <f t="shared" si="1"/>
        <v>201000</v>
      </c>
      <c r="M22" s="10">
        <f t="shared" si="2"/>
        <v>45.822102425876011</v>
      </c>
      <c r="N22" s="10">
        <f t="shared" si="3"/>
        <v>296435.09999999998</v>
      </c>
      <c r="O22" s="10">
        <f t="shared" si="4"/>
        <v>296435.09999999998</v>
      </c>
      <c r="P22" s="10">
        <f t="shared" si="5"/>
        <v>20.098355795148244</v>
      </c>
    </row>
    <row r="23" spans="1:16" ht="25.5" x14ac:dyDescent="0.2">
      <c r="A23" s="8" t="s">
        <v>43</v>
      </c>
      <c r="B23" s="9" t="s">
        <v>44</v>
      </c>
      <c r="C23" s="10">
        <v>870000</v>
      </c>
      <c r="D23" s="10">
        <v>150000</v>
      </c>
      <c r="E23" s="10">
        <v>150000</v>
      </c>
      <c r="F23" s="10">
        <v>80000</v>
      </c>
      <c r="G23" s="10">
        <v>0</v>
      </c>
      <c r="H23" s="10">
        <v>0</v>
      </c>
      <c r="I23" s="10">
        <v>80000</v>
      </c>
      <c r="J23" s="10">
        <v>0</v>
      </c>
      <c r="K23" s="10">
        <f t="shared" si="0"/>
        <v>70000</v>
      </c>
      <c r="L23" s="10">
        <f t="shared" si="1"/>
        <v>70000</v>
      </c>
      <c r="M23" s="10">
        <f t="shared" si="2"/>
        <v>53.333333333333336</v>
      </c>
      <c r="N23" s="10">
        <f t="shared" si="3"/>
        <v>150000</v>
      </c>
      <c r="O23" s="10">
        <f t="shared" si="4"/>
        <v>150000</v>
      </c>
      <c r="P23" s="10">
        <f t="shared" si="5"/>
        <v>0</v>
      </c>
    </row>
    <row r="24" spans="1:16" ht="25.5" x14ac:dyDescent="0.2">
      <c r="A24" s="8" t="s">
        <v>51</v>
      </c>
      <c r="B24" s="9" t="s">
        <v>52</v>
      </c>
      <c r="C24" s="10">
        <v>1300000</v>
      </c>
      <c r="D24" s="10">
        <v>1518231</v>
      </c>
      <c r="E24" s="10">
        <v>1278231</v>
      </c>
      <c r="F24" s="10">
        <v>1066071.3700000001</v>
      </c>
      <c r="G24" s="10">
        <v>0</v>
      </c>
      <c r="H24" s="10">
        <v>1028050.47</v>
      </c>
      <c r="I24" s="10">
        <v>38020.9</v>
      </c>
      <c r="J24" s="10">
        <v>0</v>
      </c>
      <c r="K24" s="10">
        <f t="shared" si="0"/>
        <v>212159.62999999989</v>
      </c>
      <c r="L24" s="10">
        <f t="shared" si="1"/>
        <v>452159.62999999989</v>
      </c>
      <c r="M24" s="10">
        <f t="shared" si="2"/>
        <v>83.402090076050428</v>
      </c>
      <c r="N24" s="10">
        <f t="shared" si="3"/>
        <v>490180.53</v>
      </c>
      <c r="O24" s="10">
        <f t="shared" si="4"/>
        <v>250180.53000000003</v>
      </c>
      <c r="P24" s="10">
        <f t="shared" si="5"/>
        <v>80.427596420365333</v>
      </c>
    </row>
    <row r="25" spans="1:16" x14ac:dyDescent="0.2">
      <c r="A25" s="5" t="s">
        <v>53</v>
      </c>
      <c r="B25" s="6" t="s">
        <v>54</v>
      </c>
      <c r="C25" s="7">
        <v>41585000</v>
      </c>
      <c r="D25" s="7">
        <v>48553545</v>
      </c>
      <c r="E25" s="7">
        <v>39245994</v>
      </c>
      <c r="F25" s="7">
        <v>38965619.460000001</v>
      </c>
      <c r="G25" s="7">
        <v>0</v>
      </c>
      <c r="H25" s="7">
        <v>34729252.439999998</v>
      </c>
      <c r="I25" s="7">
        <v>4236367.0199999996</v>
      </c>
      <c r="J25" s="7">
        <v>0</v>
      </c>
      <c r="K25" s="7">
        <f t="shared" si="0"/>
        <v>280374.53999999911</v>
      </c>
      <c r="L25" s="7">
        <f t="shared" si="1"/>
        <v>9587925.5399999991</v>
      </c>
      <c r="M25" s="7">
        <f t="shared" si="2"/>
        <v>99.285597047178882</v>
      </c>
      <c r="N25" s="7">
        <f t="shared" si="3"/>
        <v>13824292.560000002</v>
      </c>
      <c r="O25" s="7">
        <f t="shared" si="4"/>
        <v>4516741.5600000024</v>
      </c>
      <c r="P25" s="7">
        <f t="shared" si="5"/>
        <v>88.491203560801637</v>
      </c>
    </row>
    <row r="26" spans="1:16" x14ac:dyDescent="0.2">
      <c r="A26" s="8" t="s">
        <v>25</v>
      </c>
      <c r="B26" s="9" t="s">
        <v>26</v>
      </c>
      <c r="C26" s="10">
        <v>24131400</v>
      </c>
      <c r="D26" s="10">
        <v>29485561</v>
      </c>
      <c r="E26" s="10">
        <v>24079874</v>
      </c>
      <c r="F26" s="10">
        <v>24077550</v>
      </c>
      <c r="G26" s="10">
        <v>0</v>
      </c>
      <c r="H26" s="10">
        <v>22731688.399999999</v>
      </c>
      <c r="I26" s="10">
        <v>1345861.6</v>
      </c>
      <c r="J26" s="10">
        <v>0</v>
      </c>
      <c r="K26" s="10">
        <f t="shared" si="0"/>
        <v>2324</v>
      </c>
      <c r="L26" s="10">
        <f t="shared" si="1"/>
        <v>5408011</v>
      </c>
      <c r="M26" s="10">
        <f t="shared" si="2"/>
        <v>99.990348786708765</v>
      </c>
      <c r="N26" s="10">
        <f t="shared" si="3"/>
        <v>6753872.6000000015</v>
      </c>
      <c r="O26" s="10">
        <f t="shared" si="4"/>
        <v>1348185.6000000015</v>
      </c>
      <c r="P26" s="10">
        <f t="shared" si="5"/>
        <v>94.401193295280521</v>
      </c>
    </row>
    <row r="27" spans="1:16" x14ac:dyDescent="0.2">
      <c r="A27" s="8" t="s">
        <v>27</v>
      </c>
      <c r="B27" s="9" t="s">
        <v>28</v>
      </c>
      <c r="C27" s="10">
        <v>5503320</v>
      </c>
      <c r="D27" s="10">
        <v>6680445</v>
      </c>
      <c r="E27" s="10">
        <v>5502861</v>
      </c>
      <c r="F27" s="10">
        <v>5502350</v>
      </c>
      <c r="G27" s="10">
        <v>0</v>
      </c>
      <c r="H27" s="10">
        <v>5100666.28</v>
      </c>
      <c r="I27" s="10">
        <v>401683.72</v>
      </c>
      <c r="J27" s="10">
        <v>0</v>
      </c>
      <c r="K27" s="10">
        <f t="shared" si="0"/>
        <v>511</v>
      </c>
      <c r="L27" s="10">
        <f t="shared" si="1"/>
        <v>1178095</v>
      </c>
      <c r="M27" s="10">
        <f t="shared" si="2"/>
        <v>99.990713921358363</v>
      </c>
      <c r="N27" s="10">
        <f t="shared" si="3"/>
        <v>1579778.7199999997</v>
      </c>
      <c r="O27" s="10">
        <f t="shared" si="4"/>
        <v>402194.71999999974</v>
      </c>
      <c r="P27" s="10">
        <f t="shared" si="5"/>
        <v>92.69117064741414</v>
      </c>
    </row>
    <row r="28" spans="1:16" x14ac:dyDescent="0.2">
      <c r="A28" s="8" t="s">
        <v>29</v>
      </c>
      <c r="B28" s="9" t="s">
        <v>30</v>
      </c>
      <c r="C28" s="10">
        <v>1117000</v>
      </c>
      <c r="D28" s="10">
        <v>1059100</v>
      </c>
      <c r="E28" s="10">
        <v>914100</v>
      </c>
      <c r="F28" s="10">
        <v>744700</v>
      </c>
      <c r="G28" s="10">
        <v>0</v>
      </c>
      <c r="H28" s="10">
        <v>515614.46</v>
      </c>
      <c r="I28" s="10">
        <v>229085.54</v>
      </c>
      <c r="J28" s="10">
        <v>0</v>
      </c>
      <c r="K28" s="10">
        <f t="shared" si="0"/>
        <v>169400</v>
      </c>
      <c r="L28" s="10">
        <f t="shared" si="1"/>
        <v>314400</v>
      </c>
      <c r="M28" s="10">
        <f t="shared" si="2"/>
        <v>81.468110709987968</v>
      </c>
      <c r="N28" s="10">
        <f t="shared" si="3"/>
        <v>543485.54</v>
      </c>
      <c r="O28" s="10">
        <f t="shared" si="4"/>
        <v>398485.54</v>
      </c>
      <c r="P28" s="10">
        <f t="shared" si="5"/>
        <v>56.406789191554537</v>
      </c>
    </row>
    <row r="29" spans="1:16" x14ac:dyDescent="0.2">
      <c r="A29" s="8" t="s">
        <v>55</v>
      </c>
      <c r="B29" s="9" t="s">
        <v>56</v>
      </c>
      <c r="C29" s="10">
        <v>56000</v>
      </c>
      <c r="D29" s="10">
        <v>56000</v>
      </c>
      <c r="E29" s="10">
        <v>53000</v>
      </c>
      <c r="F29" s="10">
        <v>53000</v>
      </c>
      <c r="G29" s="10">
        <v>0</v>
      </c>
      <c r="H29" s="10">
        <v>10398</v>
      </c>
      <c r="I29" s="10">
        <v>42602</v>
      </c>
      <c r="J29" s="10">
        <v>0</v>
      </c>
      <c r="K29" s="10">
        <f t="shared" si="0"/>
        <v>0</v>
      </c>
      <c r="L29" s="10">
        <f t="shared" si="1"/>
        <v>3000</v>
      </c>
      <c r="M29" s="10">
        <f t="shared" si="2"/>
        <v>100</v>
      </c>
      <c r="N29" s="10">
        <f t="shared" si="3"/>
        <v>45602</v>
      </c>
      <c r="O29" s="10">
        <f t="shared" si="4"/>
        <v>42602</v>
      </c>
      <c r="P29" s="10">
        <f t="shared" si="5"/>
        <v>19.618867924528303</v>
      </c>
    </row>
    <row r="30" spans="1:16" x14ac:dyDescent="0.2">
      <c r="A30" s="8" t="s">
        <v>57</v>
      </c>
      <c r="B30" s="9" t="s">
        <v>58</v>
      </c>
      <c r="C30" s="10">
        <v>4000000</v>
      </c>
      <c r="D30" s="10">
        <v>4100000</v>
      </c>
      <c r="E30" s="10">
        <v>3415595</v>
      </c>
      <c r="F30" s="10">
        <v>3415595</v>
      </c>
      <c r="G30" s="10">
        <v>0</v>
      </c>
      <c r="H30" s="10">
        <v>2815412.06</v>
      </c>
      <c r="I30" s="10">
        <v>600182.93999999994</v>
      </c>
      <c r="J30" s="10">
        <v>0</v>
      </c>
      <c r="K30" s="10">
        <f t="shared" si="0"/>
        <v>0</v>
      </c>
      <c r="L30" s="10">
        <f t="shared" si="1"/>
        <v>684405</v>
      </c>
      <c r="M30" s="10">
        <f t="shared" si="2"/>
        <v>100</v>
      </c>
      <c r="N30" s="10">
        <f t="shared" si="3"/>
        <v>1284587.94</v>
      </c>
      <c r="O30" s="10">
        <f t="shared" si="4"/>
        <v>600182.93999999994</v>
      </c>
      <c r="P30" s="10">
        <f t="shared" si="5"/>
        <v>82.428158490687565</v>
      </c>
    </row>
    <row r="31" spans="1:16" x14ac:dyDescent="0.2">
      <c r="A31" s="8" t="s">
        <v>31</v>
      </c>
      <c r="B31" s="9" t="s">
        <v>32</v>
      </c>
      <c r="C31" s="10">
        <v>1395000</v>
      </c>
      <c r="D31" s="10">
        <v>1712352</v>
      </c>
      <c r="E31" s="10">
        <v>1533882</v>
      </c>
      <c r="F31" s="10">
        <v>1425742.46</v>
      </c>
      <c r="G31" s="10">
        <v>0</v>
      </c>
      <c r="H31" s="10">
        <v>982406.24</v>
      </c>
      <c r="I31" s="10">
        <v>443336.22</v>
      </c>
      <c r="J31" s="10">
        <v>0</v>
      </c>
      <c r="K31" s="10">
        <f t="shared" si="0"/>
        <v>108139.54000000004</v>
      </c>
      <c r="L31" s="10">
        <f t="shared" si="1"/>
        <v>286609.54000000004</v>
      </c>
      <c r="M31" s="10">
        <f t="shared" si="2"/>
        <v>92.94994399829973</v>
      </c>
      <c r="N31" s="10">
        <f t="shared" si="3"/>
        <v>729945.76</v>
      </c>
      <c r="O31" s="10">
        <f t="shared" si="4"/>
        <v>551475.76</v>
      </c>
      <c r="P31" s="10">
        <f t="shared" si="5"/>
        <v>64.047054467032012</v>
      </c>
    </row>
    <row r="32" spans="1:16" x14ac:dyDescent="0.2">
      <c r="A32" s="8" t="s">
        <v>33</v>
      </c>
      <c r="B32" s="9" t="s">
        <v>34</v>
      </c>
      <c r="C32" s="10">
        <v>41000</v>
      </c>
      <c r="D32" s="10">
        <v>41000</v>
      </c>
      <c r="E32" s="10">
        <v>40400</v>
      </c>
      <c r="F32" s="10">
        <v>40400</v>
      </c>
      <c r="G32" s="10">
        <v>0</v>
      </c>
      <c r="H32" s="10">
        <v>10939.05</v>
      </c>
      <c r="I32" s="10">
        <v>29460.95</v>
      </c>
      <c r="J32" s="10">
        <v>0</v>
      </c>
      <c r="K32" s="10">
        <f t="shared" si="0"/>
        <v>0</v>
      </c>
      <c r="L32" s="10">
        <f t="shared" si="1"/>
        <v>600</v>
      </c>
      <c r="M32" s="10">
        <f t="shared" si="2"/>
        <v>100</v>
      </c>
      <c r="N32" s="10">
        <f t="shared" si="3"/>
        <v>30060.95</v>
      </c>
      <c r="O32" s="10">
        <f t="shared" si="4"/>
        <v>29460.95</v>
      </c>
      <c r="P32" s="10">
        <f t="shared" si="5"/>
        <v>27.076856435643563</v>
      </c>
    </row>
    <row r="33" spans="1:16" x14ac:dyDescent="0.2">
      <c r="A33" s="8" t="s">
        <v>35</v>
      </c>
      <c r="B33" s="9" t="s">
        <v>36</v>
      </c>
      <c r="C33" s="10">
        <v>342310</v>
      </c>
      <c r="D33" s="10">
        <v>342310</v>
      </c>
      <c r="E33" s="10">
        <v>253570</v>
      </c>
      <c r="F33" s="10">
        <v>253570</v>
      </c>
      <c r="G33" s="10">
        <v>0</v>
      </c>
      <c r="H33" s="10">
        <v>186714.79</v>
      </c>
      <c r="I33" s="10">
        <v>66855.210000000006</v>
      </c>
      <c r="J33" s="10">
        <v>0</v>
      </c>
      <c r="K33" s="10">
        <f t="shared" si="0"/>
        <v>0</v>
      </c>
      <c r="L33" s="10">
        <f t="shared" si="1"/>
        <v>88740</v>
      </c>
      <c r="M33" s="10">
        <f t="shared" si="2"/>
        <v>100</v>
      </c>
      <c r="N33" s="10">
        <f t="shared" si="3"/>
        <v>155595.21</v>
      </c>
      <c r="O33" s="10">
        <f t="shared" si="4"/>
        <v>66855.209999999992</v>
      </c>
      <c r="P33" s="10">
        <f t="shared" si="5"/>
        <v>73.634416531924131</v>
      </c>
    </row>
    <row r="34" spans="1:16" x14ac:dyDescent="0.2">
      <c r="A34" s="8" t="s">
        <v>37</v>
      </c>
      <c r="B34" s="9" t="s">
        <v>38</v>
      </c>
      <c r="C34" s="10">
        <v>955320</v>
      </c>
      <c r="D34" s="10">
        <v>955320</v>
      </c>
      <c r="E34" s="10">
        <v>736540</v>
      </c>
      <c r="F34" s="10">
        <v>736540</v>
      </c>
      <c r="G34" s="10">
        <v>0</v>
      </c>
      <c r="H34" s="10">
        <v>544397.49</v>
      </c>
      <c r="I34" s="10">
        <v>192142.51</v>
      </c>
      <c r="J34" s="10">
        <v>0</v>
      </c>
      <c r="K34" s="10">
        <f t="shared" si="0"/>
        <v>0</v>
      </c>
      <c r="L34" s="10">
        <f t="shared" si="1"/>
        <v>218780</v>
      </c>
      <c r="M34" s="10">
        <f t="shared" si="2"/>
        <v>100</v>
      </c>
      <c r="N34" s="10">
        <f t="shared" si="3"/>
        <v>410922.51</v>
      </c>
      <c r="O34" s="10">
        <f t="shared" si="4"/>
        <v>192142.51</v>
      </c>
      <c r="P34" s="10">
        <f t="shared" si="5"/>
        <v>73.912820756510172</v>
      </c>
    </row>
    <row r="35" spans="1:16" x14ac:dyDescent="0.2">
      <c r="A35" s="8" t="s">
        <v>39</v>
      </c>
      <c r="B35" s="9" t="s">
        <v>40</v>
      </c>
      <c r="C35" s="10">
        <v>4028650</v>
      </c>
      <c r="D35" s="10">
        <v>3928650</v>
      </c>
      <c r="E35" s="10">
        <v>2581395</v>
      </c>
      <c r="F35" s="10">
        <v>2581395</v>
      </c>
      <c r="G35" s="10">
        <v>0</v>
      </c>
      <c r="H35" s="10">
        <v>1726087.95</v>
      </c>
      <c r="I35" s="10">
        <v>855307.05</v>
      </c>
      <c r="J35" s="10">
        <v>0</v>
      </c>
      <c r="K35" s="10">
        <f t="shared" si="0"/>
        <v>0</v>
      </c>
      <c r="L35" s="10">
        <f t="shared" si="1"/>
        <v>1347255</v>
      </c>
      <c r="M35" s="10">
        <f t="shared" si="2"/>
        <v>100</v>
      </c>
      <c r="N35" s="10">
        <f t="shared" si="3"/>
        <v>2202562.0499999998</v>
      </c>
      <c r="O35" s="10">
        <f t="shared" si="4"/>
        <v>855307.05</v>
      </c>
      <c r="P35" s="10">
        <f t="shared" si="5"/>
        <v>66.866479171145826</v>
      </c>
    </row>
    <row r="36" spans="1:16" x14ac:dyDescent="0.2">
      <c r="A36" s="8" t="s">
        <v>41</v>
      </c>
      <c r="B36" s="9" t="s">
        <v>42</v>
      </c>
      <c r="C36" s="10">
        <v>0</v>
      </c>
      <c r="D36" s="10">
        <v>150800</v>
      </c>
      <c r="E36" s="10">
        <v>94770</v>
      </c>
      <c r="F36" s="10">
        <v>94770</v>
      </c>
      <c r="G36" s="10">
        <v>0</v>
      </c>
      <c r="H36" s="10">
        <v>76053.009999999995</v>
      </c>
      <c r="I36" s="10">
        <v>18716.990000000002</v>
      </c>
      <c r="J36" s="10">
        <v>0</v>
      </c>
      <c r="K36" s="10">
        <f t="shared" si="0"/>
        <v>0</v>
      </c>
      <c r="L36" s="10">
        <f t="shared" si="1"/>
        <v>56030</v>
      </c>
      <c r="M36" s="10">
        <f t="shared" si="2"/>
        <v>100</v>
      </c>
      <c r="N36" s="10">
        <f t="shared" si="3"/>
        <v>74746.990000000005</v>
      </c>
      <c r="O36" s="10">
        <f t="shared" si="4"/>
        <v>18716.990000000005</v>
      </c>
      <c r="P36" s="10">
        <f t="shared" si="5"/>
        <v>80.250089690830436</v>
      </c>
    </row>
    <row r="37" spans="1:16" ht="25.5" x14ac:dyDescent="0.2">
      <c r="A37" s="8" t="s">
        <v>43</v>
      </c>
      <c r="B37" s="9" t="s">
        <v>44</v>
      </c>
      <c r="C37" s="10">
        <v>15000</v>
      </c>
      <c r="D37" s="10">
        <v>40507</v>
      </c>
      <c r="E37" s="10">
        <v>38507</v>
      </c>
      <c r="F37" s="10">
        <v>38507</v>
      </c>
      <c r="G37" s="10">
        <v>0</v>
      </c>
      <c r="H37" s="10">
        <v>27445</v>
      </c>
      <c r="I37" s="10">
        <v>11062</v>
      </c>
      <c r="J37" s="10">
        <v>0</v>
      </c>
      <c r="K37" s="10">
        <f t="shared" si="0"/>
        <v>0</v>
      </c>
      <c r="L37" s="10">
        <f t="shared" si="1"/>
        <v>2000</v>
      </c>
      <c r="M37" s="10">
        <f t="shared" si="2"/>
        <v>100</v>
      </c>
      <c r="N37" s="10">
        <f t="shared" si="3"/>
        <v>13062</v>
      </c>
      <c r="O37" s="10">
        <f t="shared" si="4"/>
        <v>11062</v>
      </c>
      <c r="P37" s="10">
        <f t="shared" si="5"/>
        <v>71.272755602877396</v>
      </c>
    </row>
    <row r="38" spans="1:16" x14ac:dyDescent="0.2">
      <c r="A38" s="8" t="s">
        <v>47</v>
      </c>
      <c r="B38" s="9" t="s">
        <v>48</v>
      </c>
      <c r="C38" s="10">
        <v>0</v>
      </c>
      <c r="D38" s="10">
        <v>1500</v>
      </c>
      <c r="E38" s="10">
        <v>1500</v>
      </c>
      <c r="F38" s="10">
        <v>1500</v>
      </c>
      <c r="G38" s="10">
        <v>0</v>
      </c>
      <c r="H38" s="10">
        <v>1429.71</v>
      </c>
      <c r="I38" s="10">
        <v>70.290000000000006</v>
      </c>
      <c r="J38" s="10">
        <v>0</v>
      </c>
      <c r="K38" s="10">
        <f t="shared" ref="K38:K69" si="6">E38-F38</f>
        <v>0</v>
      </c>
      <c r="L38" s="10">
        <f t="shared" ref="L38:L69" si="7">D38-F38</f>
        <v>0</v>
      </c>
      <c r="M38" s="10">
        <f t="shared" ref="M38:M69" si="8">IF(E38=0,0,(F38/E38)*100)</f>
        <v>100</v>
      </c>
      <c r="N38" s="10">
        <f t="shared" ref="N38:N69" si="9">D38-H38</f>
        <v>70.289999999999964</v>
      </c>
      <c r="O38" s="10">
        <f t="shared" ref="O38:O69" si="10">E38-H38</f>
        <v>70.289999999999964</v>
      </c>
      <c r="P38" s="10">
        <f t="shared" ref="P38:P69" si="11">IF(E38=0,0,(H38/E38)*100)</f>
        <v>95.313999999999993</v>
      </c>
    </row>
    <row r="39" spans="1:16" ht="25.5" x14ac:dyDescent="0.2">
      <c r="A39" s="5" t="s">
        <v>59</v>
      </c>
      <c r="B39" s="6" t="s">
        <v>60</v>
      </c>
      <c r="C39" s="7">
        <v>0</v>
      </c>
      <c r="D39" s="7">
        <v>300000</v>
      </c>
      <c r="E39" s="7">
        <v>300000</v>
      </c>
      <c r="F39" s="7">
        <v>300000</v>
      </c>
      <c r="G39" s="7">
        <v>0</v>
      </c>
      <c r="H39" s="7">
        <v>300000</v>
      </c>
      <c r="I39" s="7">
        <v>0</v>
      </c>
      <c r="J39" s="7">
        <v>0</v>
      </c>
      <c r="K39" s="7">
        <f t="shared" si="6"/>
        <v>0</v>
      </c>
      <c r="L39" s="7">
        <f t="shared" si="7"/>
        <v>0</v>
      </c>
      <c r="M39" s="7">
        <f t="shared" si="8"/>
        <v>100</v>
      </c>
      <c r="N39" s="7">
        <f t="shared" si="9"/>
        <v>0</v>
      </c>
      <c r="O39" s="7">
        <f t="shared" si="10"/>
        <v>0</v>
      </c>
      <c r="P39" s="7">
        <f t="shared" si="11"/>
        <v>100</v>
      </c>
    </row>
    <row r="40" spans="1:16" ht="25.5" x14ac:dyDescent="0.2">
      <c r="A40" s="8" t="s">
        <v>51</v>
      </c>
      <c r="B40" s="9" t="s">
        <v>52</v>
      </c>
      <c r="C40" s="10">
        <v>0</v>
      </c>
      <c r="D40" s="10">
        <v>300000</v>
      </c>
      <c r="E40" s="10">
        <v>300000</v>
      </c>
      <c r="F40" s="10">
        <v>300000</v>
      </c>
      <c r="G40" s="10">
        <v>0</v>
      </c>
      <c r="H40" s="10">
        <v>300000</v>
      </c>
      <c r="I40" s="10">
        <v>0</v>
      </c>
      <c r="J40" s="10">
        <v>0</v>
      </c>
      <c r="K40" s="10">
        <f t="shared" si="6"/>
        <v>0</v>
      </c>
      <c r="L40" s="10">
        <f t="shared" si="7"/>
        <v>0</v>
      </c>
      <c r="M40" s="10">
        <f t="shared" si="8"/>
        <v>100</v>
      </c>
      <c r="N40" s="10">
        <f t="shared" si="9"/>
        <v>0</v>
      </c>
      <c r="O40" s="10">
        <f t="shared" si="10"/>
        <v>0</v>
      </c>
      <c r="P40" s="10">
        <f t="shared" si="11"/>
        <v>100</v>
      </c>
    </row>
    <row r="41" spans="1:16" x14ac:dyDescent="0.2">
      <c r="A41" s="5" t="s">
        <v>61</v>
      </c>
      <c r="B41" s="6" t="s">
        <v>62</v>
      </c>
      <c r="C41" s="7">
        <v>236000</v>
      </c>
      <c r="D41" s="7">
        <v>264000</v>
      </c>
      <c r="E41" s="7">
        <v>144000</v>
      </c>
      <c r="F41" s="7">
        <v>144000</v>
      </c>
      <c r="G41" s="7">
        <v>0</v>
      </c>
      <c r="H41" s="7">
        <v>141196.54999999999</v>
      </c>
      <c r="I41" s="7">
        <v>2803.45</v>
      </c>
      <c r="J41" s="7">
        <v>0</v>
      </c>
      <c r="K41" s="7">
        <f t="shared" si="6"/>
        <v>0</v>
      </c>
      <c r="L41" s="7">
        <f t="shared" si="7"/>
        <v>120000</v>
      </c>
      <c r="M41" s="7">
        <f t="shared" si="8"/>
        <v>100</v>
      </c>
      <c r="N41" s="7">
        <f t="shared" si="9"/>
        <v>122803.45000000001</v>
      </c>
      <c r="O41" s="7">
        <f t="shared" si="10"/>
        <v>2803.4500000000116</v>
      </c>
      <c r="P41" s="7">
        <f t="shared" si="11"/>
        <v>98.053159722222219</v>
      </c>
    </row>
    <row r="42" spans="1:16" x14ac:dyDescent="0.2">
      <c r="A42" s="8" t="s">
        <v>29</v>
      </c>
      <c r="B42" s="9" t="s">
        <v>30</v>
      </c>
      <c r="C42" s="10">
        <v>140000</v>
      </c>
      <c r="D42" s="10">
        <v>146000</v>
      </c>
      <c r="E42" s="10">
        <v>76000</v>
      </c>
      <c r="F42" s="10">
        <v>76000</v>
      </c>
      <c r="G42" s="10">
        <v>0</v>
      </c>
      <c r="H42" s="10">
        <v>73436.55</v>
      </c>
      <c r="I42" s="10">
        <v>2563.4499999999998</v>
      </c>
      <c r="J42" s="10">
        <v>0</v>
      </c>
      <c r="K42" s="10">
        <f t="shared" si="6"/>
        <v>0</v>
      </c>
      <c r="L42" s="10">
        <f t="shared" si="7"/>
        <v>70000</v>
      </c>
      <c r="M42" s="10">
        <f t="shared" si="8"/>
        <v>100</v>
      </c>
      <c r="N42" s="10">
        <f t="shared" si="9"/>
        <v>72563.45</v>
      </c>
      <c r="O42" s="10">
        <f t="shared" si="10"/>
        <v>2563.4499999999971</v>
      </c>
      <c r="P42" s="10">
        <f t="shared" si="11"/>
        <v>96.627039473684221</v>
      </c>
    </row>
    <row r="43" spans="1:16" ht="25.5" x14ac:dyDescent="0.2">
      <c r="A43" s="8" t="s">
        <v>43</v>
      </c>
      <c r="B43" s="9" t="s">
        <v>44</v>
      </c>
      <c r="C43" s="10">
        <v>96000</v>
      </c>
      <c r="D43" s="10">
        <v>118000</v>
      </c>
      <c r="E43" s="10">
        <v>68000</v>
      </c>
      <c r="F43" s="10">
        <v>68000</v>
      </c>
      <c r="G43" s="10">
        <v>0</v>
      </c>
      <c r="H43" s="10">
        <v>67760</v>
      </c>
      <c r="I43" s="10">
        <v>240</v>
      </c>
      <c r="J43" s="10">
        <v>0</v>
      </c>
      <c r="K43" s="10">
        <f t="shared" si="6"/>
        <v>0</v>
      </c>
      <c r="L43" s="10">
        <f t="shared" si="7"/>
        <v>50000</v>
      </c>
      <c r="M43" s="10">
        <f t="shared" si="8"/>
        <v>100</v>
      </c>
      <c r="N43" s="10">
        <f t="shared" si="9"/>
        <v>50240</v>
      </c>
      <c r="O43" s="10">
        <f t="shared" si="10"/>
        <v>240</v>
      </c>
      <c r="P43" s="10">
        <f t="shared" si="11"/>
        <v>99.647058823529406</v>
      </c>
    </row>
    <row r="44" spans="1:16" ht="51" x14ac:dyDescent="0.2">
      <c r="A44" s="5" t="s">
        <v>63</v>
      </c>
      <c r="B44" s="6" t="s">
        <v>64</v>
      </c>
      <c r="C44" s="7">
        <v>280000</v>
      </c>
      <c r="D44" s="7">
        <v>280000</v>
      </c>
      <c r="E44" s="7">
        <v>280000</v>
      </c>
      <c r="F44" s="7">
        <v>270000</v>
      </c>
      <c r="G44" s="7">
        <v>0</v>
      </c>
      <c r="H44" s="7">
        <v>270000</v>
      </c>
      <c r="I44" s="7">
        <v>0</v>
      </c>
      <c r="J44" s="7">
        <v>0</v>
      </c>
      <c r="K44" s="7">
        <f t="shared" si="6"/>
        <v>10000</v>
      </c>
      <c r="L44" s="7">
        <f t="shared" si="7"/>
        <v>10000</v>
      </c>
      <c r="M44" s="7">
        <f t="shared" si="8"/>
        <v>96.428571428571431</v>
      </c>
      <c r="N44" s="7">
        <f t="shared" si="9"/>
        <v>10000</v>
      </c>
      <c r="O44" s="7">
        <f t="shared" si="10"/>
        <v>10000</v>
      </c>
      <c r="P44" s="7">
        <f t="shared" si="11"/>
        <v>96.428571428571431</v>
      </c>
    </row>
    <row r="45" spans="1:16" ht="25.5" x14ac:dyDescent="0.2">
      <c r="A45" s="8" t="s">
        <v>43</v>
      </c>
      <c r="B45" s="9" t="s">
        <v>44</v>
      </c>
      <c r="C45" s="10">
        <v>280000</v>
      </c>
      <c r="D45" s="10">
        <v>280000</v>
      </c>
      <c r="E45" s="10">
        <v>280000</v>
      </c>
      <c r="F45" s="10">
        <v>270000</v>
      </c>
      <c r="G45" s="10">
        <v>0</v>
      </c>
      <c r="H45" s="10">
        <v>270000</v>
      </c>
      <c r="I45" s="10">
        <v>0</v>
      </c>
      <c r="J45" s="10">
        <v>0</v>
      </c>
      <c r="K45" s="10">
        <f t="shared" si="6"/>
        <v>10000</v>
      </c>
      <c r="L45" s="10">
        <f t="shared" si="7"/>
        <v>10000</v>
      </c>
      <c r="M45" s="10">
        <f t="shared" si="8"/>
        <v>96.428571428571431</v>
      </c>
      <c r="N45" s="10">
        <f t="shared" si="9"/>
        <v>10000</v>
      </c>
      <c r="O45" s="10">
        <f t="shared" si="10"/>
        <v>10000</v>
      </c>
      <c r="P45" s="10">
        <f t="shared" si="11"/>
        <v>96.428571428571431</v>
      </c>
    </row>
    <row r="46" spans="1:16" ht="25.5" x14ac:dyDescent="0.2">
      <c r="A46" s="5" t="s">
        <v>65</v>
      </c>
      <c r="B46" s="6" t="s">
        <v>66</v>
      </c>
      <c r="C46" s="7">
        <v>5829000</v>
      </c>
      <c r="D46" s="7">
        <v>4823000</v>
      </c>
      <c r="E46" s="7">
        <v>4388000</v>
      </c>
      <c r="F46" s="7">
        <v>2360000</v>
      </c>
      <c r="G46" s="7">
        <v>0</v>
      </c>
      <c r="H46" s="7">
        <v>2213300</v>
      </c>
      <c r="I46" s="7">
        <v>146700</v>
      </c>
      <c r="J46" s="7">
        <v>0</v>
      </c>
      <c r="K46" s="7">
        <f t="shared" si="6"/>
        <v>2028000</v>
      </c>
      <c r="L46" s="7">
        <f t="shared" si="7"/>
        <v>2463000</v>
      </c>
      <c r="M46" s="7">
        <f t="shared" si="8"/>
        <v>53.783044667274382</v>
      </c>
      <c r="N46" s="7">
        <f t="shared" si="9"/>
        <v>2609700</v>
      </c>
      <c r="O46" s="7">
        <f t="shared" si="10"/>
        <v>2174700</v>
      </c>
      <c r="P46" s="7">
        <f t="shared" si="11"/>
        <v>50.439835916134911</v>
      </c>
    </row>
    <row r="47" spans="1:16" x14ac:dyDescent="0.2">
      <c r="A47" s="8" t="s">
        <v>45</v>
      </c>
      <c r="B47" s="9" t="s">
        <v>46</v>
      </c>
      <c r="C47" s="10">
        <v>5829000</v>
      </c>
      <c r="D47" s="10">
        <v>4823000</v>
      </c>
      <c r="E47" s="10">
        <v>4388000</v>
      </c>
      <c r="F47" s="10">
        <v>2360000</v>
      </c>
      <c r="G47" s="10">
        <v>0</v>
      </c>
      <c r="H47" s="10">
        <v>2213300</v>
      </c>
      <c r="I47" s="10">
        <v>146700</v>
      </c>
      <c r="J47" s="10">
        <v>0</v>
      </c>
      <c r="K47" s="10">
        <f t="shared" si="6"/>
        <v>2028000</v>
      </c>
      <c r="L47" s="10">
        <f t="shared" si="7"/>
        <v>2463000</v>
      </c>
      <c r="M47" s="10">
        <f t="shared" si="8"/>
        <v>53.783044667274382</v>
      </c>
      <c r="N47" s="10">
        <f t="shared" si="9"/>
        <v>2609700</v>
      </c>
      <c r="O47" s="10">
        <f t="shared" si="10"/>
        <v>2174700</v>
      </c>
      <c r="P47" s="10">
        <f t="shared" si="11"/>
        <v>50.439835916134911</v>
      </c>
    </row>
    <row r="48" spans="1:16" ht="25.5" x14ac:dyDescent="0.2">
      <c r="A48" s="5" t="s">
        <v>67</v>
      </c>
      <c r="B48" s="6" t="s">
        <v>68</v>
      </c>
      <c r="C48" s="7">
        <v>2466700</v>
      </c>
      <c r="D48" s="7">
        <v>2763152</v>
      </c>
      <c r="E48" s="7">
        <v>2205052</v>
      </c>
      <c r="F48" s="7">
        <v>2102600</v>
      </c>
      <c r="G48" s="7">
        <v>0</v>
      </c>
      <c r="H48" s="7">
        <v>1958603.42</v>
      </c>
      <c r="I48" s="7">
        <v>143996.57999999999</v>
      </c>
      <c r="J48" s="7">
        <v>0</v>
      </c>
      <c r="K48" s="7">
        <f t="shared" si="6"/>
        <v>102452</v>
      </c>
      <c r="L48" s="7">
        <f t="shared" si="7"/>
        <v>660552</v>
      </c>
      <c r="M48" s="7">
        <f t="shared" si="8"/>
        <v>95.35376036483494</v>
      </c>
      <c r="N48" s="7">
        <f t="shared" si="9"/>
        <v>804548.58000000007</v>
      </c>
      <c r="O48" s="7">
        <f t="shared" si="10"/>
        <v>246448.58000000007</v>
      </c>
      <c r="P48" s="7">
        <f t="shared" si="11"/>
        <v>88.823457224591522</v>
      </c>
    </row>
    <row r="49" spans="1:16" x14ac:dyDescent="0.2">
      <c r="A49" s="8" t="s">
        <v>25</v>
      </c>
      <c r="B49" s="9" t="s">
        <v>26</v>
      </c>
      <c r="C49" s="10">
        <v>1528800</v>
      </c>
      <c r="D49" s="10">
        <v>1633900</v>
      </c>
      <c r="E49" s="10">
        <v>1282500</v>
      </c>
      <c r="F49" s="10">
        <v>1282500</v>
      </c>
      <c r="G49" s="10">
        <v>0</v>
      </c>
      <c r="H49" s="10">
        <v>1214367.07</v>
      </c>
      <c r="I49" s="10">
        <v>68132.929999999993</v>
      </c>
      <c r="J49" s="10">
        <v>0</v>
      </c>
      <c r="K49" s="10">
        <f t="shared" si="6"/>
        <v>0</v>
      </c>
      <c r="L49" s="10">
        <f t="shared" si="7"/>
        <v>351400</v>
      </c>
      <c r="M49" s="10">
        <f t="shared" si="8"/>
        <v>100</v>
      </c>
      <c r="N49" s="10">
        <f t="shared" si="9"/>
        <v>419532.92999999993</v>
      </c>
      <c r="O49" s="10">
        <f t="shared" si="10"/>
        <v>68132.929999999935</v>
      </c>
      <c r="P49" s="10">
        <f t="shared" si="11"/>
        <v>94.687490838206628</v>
      </c>
    </row>
    <row r="50" spans="1:16" x14ac:dyDescent="0.2">
      <c r="A50" s="8" t="s">
        <v>27</v>
      </c>
      <c r="B50" s="9" t="s">
        <v>28</v>
      </c>
      <c r="C50" s="10">
        <v>336490</v>
      </c>
      <c r="D50" s="10">
        <v>363390</v>
      </c>
      <c r="E50" s="10">
        <v>282290</v>
      </c>
      <c r="F50" s="10">
        <v>282290</v>
      </c>
      <c r="G50" s="10">
        <v>0</v>
      </c>
      <c r="H50" s="10">
        <v>260795.51</v>
      </c>
      <c r="I50" s="10">
        <v>21494.49</v>
      </c>
      <c r="J50" s="10">
        <v>0</v>
      </c>
      <c r="K50" s="10">
        <f t="shared" si="6"/>
        <v>0</v>
      </c>
      <c r="L50" s="10">
        <f t="shared" si="7"/>
        <v>81100</v>
      </c>
      <c r="M50" s="10">
        <f t="shared" si="8"/>
        <v>100</v>
      </c>
      <c r="N50" s="10">
        <f t="shared" si="9"/>
        <v>102594.48999999999</v>
      </c>
      <c r="O50" s="10">
        <f t="shared" si="10"/>
        <v>21494.489999999991</v>
      </c>
      <c r="P50" s="10">
        <f t="shared" si="11"/>
        <v>92.385670764107843</v>
      </c>
    </row>
    <row r="51" spans="1:16" x14ac:dyDescent="0.2">
      <c r="A51" s="8" t="s">
        <v>29</v>
      </c>
      <c r="B51" s="9" t="s">
        <v>30</v>
      </c>
      <c r="C51" s="10">
        <v>25000</v>
      </c>
      <c r="D51" s="10">
        <v>74452</v>
      </c>
      <c r="E51" s="10">
        <v>74452</v>
      </c>
      <c r="F51" s="10">
        <v>25000</v>
      </c>
      <c r="G51" s="10">
        <v>0</v>
      </c>
      <c r="H51" s="10">
        <v>15000</v>
      </c>
      <c r="I51" s="10">
        <v>10000</v>
      </c>
      <c r="J51" s="10">
        <v>0</v>
      </c>
      <c r="K51" s="10">
        <f t="shared" si="6"/>
        <v>49452</v>
      </c>
      <c r="L51" s="10">
        <f t="shared" si="7"/>
        <v>49452</v>
      </c>
      <c r="M51" s="10">
        <f t="shared" si="8"/>
        <v>33.578681566646971</v>
      </c>
      <c r="N51" s="10">
        <f t="shared" si="9"/>
        <v>59452</v>
      </c>
      <c r="O51" s="10">
        <f t="shared" si="10"/>
        <v>59452</v>
      </c>
      <c r="P51" s="10">
        <f t="shared" si="11"/>
        <v>20.147208939988182</v>
      </c>
    </row>
    <row r="52" spans="1:16" x14ac:dyDescent="0.2">
      <c r="A52" s="8" t="s">
        <v>31</v>
      </c>
      <c r="B52" s="9" t="s">
        <v>32</v>
      </c>
      <c r="C52" s="10">
        <v>10000</v>
      </c>
      <c r="D52" s="10">
        <v>10000</v>
      </c>
      <c r="E52" s="10">
        <v>10000</v>
      </c>
      <c r="F52" s="10">
        <v>10000</v>
      </c>
      <c r="G52" s="10">
        <v>0</v>
      </c>
      <c r="H52" s="10">
        <v>7705</v>
      </c>
      <c r="I52" s="10">
        <v>2295</v>
      </c>
      <c r="J52" s="10">
        <v>0</v>
      </c>
      <c r="K52" s="10">
        <f t="shared" si="6"/>
        <v>0</v>
      </c>
      <c r="L52" s="10">
        <f t="shared" si="7"/>
        <v>0</v>
      </c>
      <c r="M52" s="10">
        <f t="shared" si="8"/>
        <v>100</v>
      </c>
      <c r="N52" s="10">
        <f t="shared" si="9"/>
        <v>2295</v>
      </c>
      <c r="O52" s="10">
        <f t="shared" si="10"/>
        <v>2295</v>
      </c>
      <c r="P52" s="10">
        <f t="shared" si="11"/>
        <v>77.05</v>
      </c>
    </row>
    <row r="53" spans="1:16" x14ac:dyDescent="0.2">
      <c r="A53" s="8" t="s">
        <v>35</v>
      </c>
      <c r="B53" s="9" t="s">
        <v>36</v>
      </c>
      <c r="C53" s="10">
        <v>2510</v>
      </c>
      <c r="D53" s="10">
        <v>2510</v>
      </c>
      <c r="E53" s="10">
        <v>1910</v>
      </c>
      <c r="F53" s="10">
        <v>1910</v>
      </c>
      <c r="G53" s="10">
        <v>0</v>
      </c>
      <c r="H53" s="10">
        <v>1303.45</v>
      </c>
      <c r="I53" s="10">
        <v>606.54999999999995</v>
      </c>
      <c r="J53" s="10">
        <v>0</v>
      </c>
      <c r="K53" s="10">
        <f t="shared" si="6"/>
        <v>0</v>
      </c>
      <c r="L53" s="10">
        <f t="shared" si="7"/>
        <v>600</v>
      </c>
      <c r="M53" s="10">
        <f t="shared" si="8"/>
        <v>100</v>
      </c>
      <c r="N53" s="10">
        <f t="shared" si="9"/>
        <v>1206.55</v>
      </c>
      <c r="O53" s="10">
        <f t="shared" si="10"/>
        <v>606.54999999999995</v>
      </c>
      <c r="P53" s="10">
        <f t="shared" si="11"/>
        <v>68.2434554973822</v>
      </c>
    </row>
    <row r="54" spans="1:16" x14ac:dyDescent="0.2">
      <c r="A54" s="8" t="s">
        <v>37</v>
      </c>
      <c r="B54" s="9" t="s">
        <v>38</v>
      </c>
      <c r="C54" s="10">
        <v>0</v>
      </c>
      <c r="D54" s="10">
        <v>30000</v>
      </c>
      <c r="E54" s="10">
        <v>30000</v>
      </c>
      <c r="F54" s="10">
        <v>30000</v>
      </c>
      <c r="G54" s="10">
        <v>0</v>
      </c>
      <c r="H54" s="10">
        <v>21345.25</v>
      </c>
      <c r="I54" s="10">
        <v>8654.75</v>
      </c>
      <c r="J54" s="10">
        <v>0</v>
      </c>
      <c r="K54" s="10">
        <f t="shared" si="6"/>
        <v>0</v>
      </c>
      <c r="L54" s="10">
        <f t="shared" si="7"/>
        <v>0</v>
      </c>
      <c r="M54" s="10">
        <f t="shared" si="8"/>
        <v>100</v>
      </c>
      <c r="N54" s="10">
        <f t="shared" si="9"/>
        <v>8654.75</v>
      </c>
      <c r="O54" s="10">
        <f t="shared" si="10"/>
        <v>8654.75</v>
      </c>
      <c r="P54" s="10">
        <f t="shared" si="11"/>
        <v>71.150833333333324</v>
      </c>
    </row>
    <row r="55" spans="1:16" x14ac:dyDescent="0.2">
      <c r="A55" s="8" t="s">
        <v>41</v>
      </c>
      <c r="B55" s="9" t="s">
        <v>42</v>
      </c>
      <c r="C55" s="10">
        <v>218900</v>
      </c>
      <c r="D55" s="10">
        <v>188900</v>
      </c>
      <c r="E55" s="10">
        <v>188900</v>
      </c>
      <c r="F55" s="10">
        <v>188900</v>
      </c>
      <c r="G55" s="10">
        <v>0</v>
      </c>
      <c r="H55" s="10">
        <v>185894.24</v>
      </c>
      <c r="I55" s="10">
        <v>3005.76</v>
      </c>
      <c r="J55" s="10">
        <v>0</v>
      </c>
      <c r="K55" s="10">
        <f t="shared" si="6"/>
        <v>0</v>
      </c>
      <c r="L55" s="10">
        <f t="shared" si="7"/>
        <v>0</v>
      </c>
      <c r="M55" s="10">
        <f t="shared" si="8"/>
        <v>100</v>
      </c>
      <c r="N55" s="10">
        <f t="shared" si="9"/>
        <v>3005.7600000000093</v>
      </c>
      <c r="O55" s="10">
        <f t="shared" si="10"/>
        <v>3005.7600000000093</v>
      </c>
      <c r="P55" s="10">
        <f t="shared" si="11"/>
        <v>98.408808893594497</v>
      </c>
    </row>
    <row r="56" spans="1:16" ht="25.5" x14ac:dyDescent="0.2">
      <c r="A56" s="8" t="s">
        <v>43</v>
      </c>
      <c r="B56" s="9" t="s">
        <v>44</v>
      </c>
      <c r="C56" s="10">
        <v>345000</v>
      </c>
      <c r="D56" s="10">
        <v>460000</v>
      </c>
      <c r="E56" s="10">
        <v>335000</v>
      </c>
      <c r="F56" s="10">
        <v>282000</v>
      </c>
      <c r="G56" s="10">
        <v>0</v>
      </c>
      <c r="H56" s="10">
        <v>252192.9</v>
      </c>
      <c r="I56" s="10">
        <v>29807.1</v>
      </c>
      <c r="J56" s="10">
        <v>0</v>
      </c>
      <c r="K56" s="10">
        <f t="shared" si="6"/>
        <v>53000</v>
      </c>
      <c r="L56" s="10">
        <f t="shared" si="7"/>
        <v>178000</v>
      </c>
      <c r="M56" s="10">
        <f t="shared" si="8"/>
        <v>84.179104477611943</v>
      </c>
      <c r="N56" s="10">
        <f t="shared" si="9"/>
        <v>207807.1</v>
      </c>
      <c r="O56" s="10">
        <f t="shared" si="10"/>
        <v>82807.100000000006</v>
      </c>
      <c r="P56" s="10">
        <f t="shared" si="11"/>
        <v>75.281462686567153</v>
      </c>
    </row>
    <row r="57" spans="1:16" ht="25.5" x14ac:dyDescent="0.2">
      <c r="A57" s="5" t="s">
        <v>69</v>
      </c>
      <c r="B57" s="6" t="s">
        <v>70</v>
      </c>
      <c r="C57" s="7">
        <v>423500</v>
      </c>
      <c r="D57" s="7">
        <v>700300</v>
      </c>
      <c r="E57" s="7">
        <v>594500</v>
      </c>
      <c r="F57" s="7">
        <v>383700</v>
      </c>
      <c r="G57" s="7">
        <v>0</v>
      </c>
      <c r="H57" s="7">
        <v>352054.64</v>
      </c>
      <c r="I57" s="7">
        <v>31645.360000000001</v>
      </c>
      <c r="J57" s="7">
        <v>0</v>
      </c>
      <c r="K57" s="7">
        <f t="shared" si="6"/>
        <v>210800</v>
      </c>
      <c r="L57" s="7">
        <f t="shared" si="7"/>
        <v>316600</v>
      </c>
      <c r="M57" s="7">
        <f t="shared" si="8"/>
        <v>64.54163162321278</v>
      </c>
      <c r="N57" s="7">
        <f t="shared" si="9"/>
        <v>348245.36</v>
      </c>
      <c r="O57" s="7">
        <f t="shared" si="10"/>
        <v>242445.36</v>
      </c>
      <c r="P57" s="7">
        <f t="shared" si="11"/>
        <v>59.218610597140454</v>
      </c>
    </row>
    <row r="58" spans="1:16" ht="25.5" x14ac:dyDescent="0.2">
      <c r="A58" s="8" t="s">
        <v>51</v>
      </c>
      <c r="B58" s="9" t="s">
        <v>52</v>
      </c>
      <c r="C58" s="10">
        <v>423500</v>
      </c>
      <c r="D58" s="10">
        <v>700300</v>
      </c>
      <c r="E58" s="10">
        <v>594500</v>
      </c>
      <c r="F58" s="10">
        <v>383700</v>
      </c>
      <c r="G58" s="10">
        <v>0</v>
      </c>
      <c r="H58" s="10">
        <v>352054.64</v>
      </c>
      <c r="I58" s="10">
        <v>31645.360000000001</v>
      </c>
      <c r="J58" s="10">
        <v>0</v>
      </c>
      <c r="K58" s="10">
        <f t="shared" si="6"/>
        <v>210800</v>
      </c>
      <c r="L58" s="10">
        <f t="shared" si="7"/>
        <v>316600</v>
      </c>
      <c r="M58" s="10">
        <f t="shared" si="8"/>
        <v>64.54163162321278</v>
      </c>
      <c r="N58" s="10">
        <f t="shared" si="9"/>
        <v>348245.36</v>
      </c>
      <c r="O58" s="10">
        <f t="shared" si="10"/>
        <v>242445.36</v>
      </c>
      <c r="P58" s="10">
        <f t="shared" si="11"/>
        <v>59.218610597140454</v>
      </c>
    </row>
    <row r="59" spans="1:16" x14ac:dyDescent="0.2">
      <c r="A59" s="5" t="s">
        <v>71</v>
      </c>
      <c r="B59" s="6" t="s">
        <v>72</v>
      </c>
      <c r="C59" s="7">
        <v>790000</v>
      </c>
      <c r="D59" s="7">
        <v>995000</v>
      </c>
      <c r="E59" s="7">
        <v>995000</v>
      </c>
      <c r="F59" s="7">
        <v>883000</v>
      </c>
      <c r="G59" s="7">
        <v>0</v>
      </c>
      <c r="H59" s="7">
        <v>828060</v>
      </c>
      <c r="I59" s="7">
        <v>54940</v>
      </c>
      <c r="J59" s="7">
        <v>0</v>
      </c>
      <c r="K59" s="7">
        <f t="shared" si="6"/>
        <v>112000</v>
      </c>
      <c r="L59" s="7">
        <f t="shared" si="7"/>
        <v>112000</v>
      </c>
      <c r="M59" s="7">
        <f t="shared" si="8"/>
        <v>88.743718592964825</v>
      </c>
      <c r="N59" s="7">
        <f t="shared" si="9"/>
        <v>166940</v>
      </c>
      <c r="O59" s="7">
        <f t="shared" si="10"/>
        <v>166940</v>
      </c>
      <c r="P59" s="7">
        <f t="shared" si="11"/>
        <v>83.222110552763823</v>
      </c>
    </row>
    <row r="60" spans="1:16" x14ac:dyDescent="0.2">
      <c r="A60" s="8" t="s">
        <v>29</v>
      </c>
      <c r="B60" s="9" t="s">
        <v>30</v>
      </c>
      <c r="C60" s="10">
        <v>143000</v>
      </c>
      <c r="D60" s="10">
        <v>143000</v>
      </c>
      <c r="E60" s="10">
        <v>143000</v>
      </c>
      <c r="F60" s="10">
        <v>143000</v>
      </c>
      <c r="G60" s="10">
        <v>0</v>
      </c>
      <c r="H60" s="10">
        <v>89180</v>
      </c>
      <c r="I60" s="10">
        <v>53820</v>
      </c>
      <c r="J60" s="10">
        <v>0</v>
      </c>
      <c r="K60" s="10">
        <f t="shared" si="6"/>
        <v>0</v>
      </c>
      <c r="L60" s="10">
        <f t="shared" si="7"/>
        <v>0</v>
      </c>
      <c r="M60" s="10">
        <f t="shared" si="8"/>
        <v>100</v>
      </c>
      <c r="N60" s="10">
        <f t="shared" si="9"/>
        <v>53820</v>
      </c>
      <c r="O60" s="10">
        <f t="shared" si="10"/>
        <v>53820</v>
      </c>
      <c r="P60" s="10">
        <f t="shared" si="11"/>
        <v>62.363636363636367</v>
      </c>
    </row>
    <row r="61" spans="1:16" ht="25.5" x14ac:dyDescent="0.2">
      <c r="A61" s="8" t="s">
        <v>43</v>
      </c>
      <c r="B61" s="9" t="s">
        <v>44</v>
      </c>
      <c r="C61" s="10">
        <v>647000</v>
      </c>
      <c r="D61" s="10">
        <v>852000</v>
      </c>
      <c r="E61" s="10">
        <v>852000</v>
      </c>
      <c r="F61" s="10">
        <v>740000</v>
      </c>
      <c r="G61" s="10">
        <v>0</v>
      </c>
      <c r="H61" s="10">
        <v>738880</v>
      </c>
      <c r="I61" s="10">
        <v>1120</v>
      </c>
      <c r="J61" s="10">
        <v>0</v>
      </c>
      <c r="K61" s="10">
        <f t="shared" si="6"/>
        <v>112000</v>
      </c>
      <c r="L61" s="10">
        <f t="shared" si="7"/>
        <v>112000</v>
      </c>
      <c r="M61" s="10">
        <f t="shared" si="8"/>
        <v>86.854460093896719</v>
      </c>
      <c r="N61" s="10">
        <f t="shared" si="9"/>
        <v>113120</v>
      </c>
      <c r="O61" s="10">
        <f t="shared" si="10"/>
        <v>113120</v>
      </c>
      <c r="P61" s="10">
        <f t="shared" si="11"/>
        <v>86.72300469483568</v>
      </c>
    </row>
    <row r="62" spans="1:16" ht="25.5" x14ac:dyDescent="0.2">
      <c r="A62" s="5" t="s">
        <v>73</v>
      </c>
      <c r="B62" s="6" t="s">
        <v>74</v>
      </c>
      <c r="C62" s="7">
        <v>2000000</v>
      </c>
      <c r="D62" s="7">
        <v>2199511</v>
      </c>
      <c r="E62" s="7">
        <v>1869511</v>
      </c>
      <c r="F62" s="7">
        <v>1869511</v>
      </c>
      <c r="G62" s="7">
        <v>0</v>
      </c>
      <c r="H62" s="7">
        <v>1745741.64</v>
      </c>
      <c r="I62" s="7">
        <v>123769.36</v>
      </c>
      <c r="J62" s="7">
        <v>0</v>
      </c>
      <c r="K62" s="7">
        <f t="shared" si="6"/>
        <v>0</v>
      </c>
      <c r="L62" s="7">
        <f t="shared" si="7"/>
        <v>330000</v>
      </c>
      <c r="M62" s="7">
        <f t="shared" si="8"/>
        <v>100</v>
      </c>
      <c r="N62" s="7">
        <f t="shared" si="9"/>
        <v>453769.3600000001</v>
      </c>
      <c r="O62" s="7">
        <f t="shared" si="10"/>
        <v>123769.3600000001</v>
      </c>
      <c r="P62" s="7">
        <f t="shared" si="11"/>
        <v>93.379586426611013</v>
      </c>
    </row>
    <row r="63" spans="1:16" ht="25.5" x14ac:dyDescent="0.2">
      <c r="A63" s="8" t="s">
        <v>51</v>
      </c>
      <c r="B63" s="9" t="s">
        <v>52</v>
      </c>
      <c r="C63" s="10">
        <v>2000000</v>
      </c>
      <c r="D63" s="10">
        <v>2199511</v>
      </c>
      <c r="E63" s="10">
        <v>1869511</v>
      </c>
      <c r="F63" s="10">
        <v>1869511</v>
      </c>
      <c r="G63" s="10">
        <v>0</v>
      </c>
      <c r="H63" s="10">
        <v>1745741.64</v>
      </c>
      <c r="I63" s="10">
        <v>123769.36</v>
      </c>
      <c r="J63" s="10">
        <v>0</v>
      </c>
      <c r="K63" s="10">
        <f t="shared" si="6"/>
        <v>0</v>
      </c>
      <c r="L63" s="10">
        <f t="shared" si="7"/>
        <v>330000</v>
      </c>
      <c r="M63" s="10">
        <f t="shared" si="8"/>
        <v>100</v>
      </c>
      <c r="N63" s="10">
        <f t="shared" si="9"/>
        <v>453769.3600000001</v>
      </c>
      <c r="O63" s="10">
        <f t="shared" si="10"/>
        <v>123769.3600000001</v>
      </c>
      <c r="P63" s="10">
        <f t="shared" si="11"/>
        <v>93.379586426611013</v>
      </c>
    </row>
    <row r="64" spans="1:16" ht="38.25" x14ac:dyDescent="0.2">
      <c r="A64" s="5" t="s">
        <v>75</v>
      </c>
      <c r="B64" s="6" t="s">
        <v>76</v>
      </c>
      <c r="C64" s="7">
        <v>7080000</v>
      </c>
      <c r="D64" s="7">
        <v>6790476</v>
      </c>
      <c r="E64" s="7">
        <v>6790476</v>
      </c>
      <c r="F64" s="7">
        <v>6455231.3899999997</v>
      </c>
      <c r="G64" s="7">
        <v>0</v>
      </c>
      <c r="H64" s="7">
        <v>6455231.3899999997</v>
      </c>
      <c r="I64" s="7">
        <v>0</v>
      </c>
      <c r="J64" s="7">
        <v>0</v>
      </c>
      <c r="K64" s="7">
        <f t="shared" si="6"/>
        <v>335244.61000000034</v>
      </c>
      <c r="L64" s="7">
        <f t="shared" si="7"/>
        <v>335244.61000000034</v>
      </c>
      <c r="M64" s="7">
        <f t="shared" si="8"/>
        <v>95.063017526311839</v>
      </c>
      <c r="N64" s="7">
        <f t="shared" si="9"/>
        <v>335244.61000000034</v>
      </c>
      <c r="O64" s="7">
        <f t="shared" si="10"/>
        <v>335244.61000000034</v>
      </c>
      <c r="P64" s="7">
        <f t="shared" si="11"/>
        <v>95.063017526311839</v>
      </c>
    </row>
    <row r="65" spans="1:16" ht="25.5" x14ac:dyDescent="0.2">
      <c r="A65" s="8" t="s">
        <v>51</v>
      </c>
      <c r="B65" s="9" t="s">
        <v>52</v>
      </c>
      <c r="C65" s="10">
        <v>7080000</v>
      </c>
      <c r="D65" s="10">
        <v>6790476</v>
      </c>
      <c r="E65" s="10">
        <v>6790476</v>
      </c>
      <c r="F65" s="10">
        <v>6455231.3899999997</v>
      </c>
      <c r="G65" s="10">
        <v>0</v>
      </c>
      <c r="H65" s="10">
        <v>6455231.3899999997</v>
      </c>
      <c r="I65" s="10">
        <v>0</v>
      </c>
      <c r="J65" s="10">
        <v>0</v>
      </c>
      <c r="K65" s="10">
        <f t="shared" si="6"/>
        <v>335244.61000000034</v>
      </c>
      <c r="L65" s="10">
        <f t="shared" si="7"/>
        <v>335244.61000000034</v>
      </c>
      <c r="M65" s="10">
        <f t="shared" si="8"/>
        <v>95.063017526311839</v>
      </c>
      <c r="N65" s="10">
        <f t="shared" si="9"/>
        <v>335244.61000000034</v>
      </c>
      <c r="O65" s="10">
        <f t="shared" si="10"/>
        <v>335244.61000000034</v>
      </c>
      <c r="P65" s="10">
        <f t="shared" si="11"/>
        <v>95.063017526311839</v>
      </c>
    </row>
    <row r="66" spans="1:16" x14ac:dyDescent="0.2">
      <c r="A66" s="5" t="s">
        <v>77</v>
      </c>
      <c r="B66" s="6" t="s">
        <v>78</v>
      </c>
      <c r="C66" s="7">
        <v>27050000</v>
      </c>
      <c r="D66" s="7">
        <v>28313739</v>
      </c>
      <c r="E66" s="7">
        <v>23360008</v>
      </c>
      <c r="F66" s="7">
        <v>19736455.379999999</v>
      </c>
      <c r="G66" s="7">
        <v>0</v>
      </c>
      <c r="H66" s="7">
        <v>19285128.890000001</v>
      </c>
      <c r="I66" s="7">
        <v>451326.49</v>
      </c>
      <c r="J66" s="7">
        <v>0</v>
      </c>
      <c r="K66" s="7">
        <f t="shared" si="6"/>
        <v>3623552.620000001</v>
      </c>
      <c r="L66" s="7">
        <f t="shared" si="7"/>
        <v>8577283.620000001</v>
      </c>
      <c r="M66" s="7">
        <f t="shared" si="8"/>
        <v>84.488221836225392</v>
      </c>
      <c r="N66" s="7">
        <f t="shared" si="9"/>
        <v>9028610.1099999994</v>
      </c>
      <c r="O66" s="7">
        <f t="shared" si="10"/>
        <v>4074879.1099999994</v>
      </c>
      <c r="P66" s="7">
        <f t="shared" si="11"/>
        <v>82.556174167406098</v>
      </c>
    </row>
    <row r="67" spans="1:16" x14ac:dyDescent="0.2">
      <c r="A67" s="8" t="s">
        <v>37</v>
      </c>
      <c r="B67" s="9" t="s">
        <v>38</v>
      </c>
      <c r="C67" s="10">
        <v>3850000</v>
      </c>
      <c r="D67" s="10">
        <v>3850000</v>
      </c>
      <c r="E67" s="10">
        <v>2880000</v>
      </c>
      <c r="F67" s="10">
        <v>1890000</v>
      </c>
      <c r="G67" s="10">
        <v>0</v>
      </c>
      <c r="H67" s="10">
        <v>1759226.7</v>
      </c>
      <c r="I67" s="10">
        <v>130773.3</v>
      </c>
      <c r="J67" s="10">
        <v>0</v>
      </c>
      <c r="K67" s="10">
        <f t="shared" si="6"/>
        <v>990000</v>
      </c>
      <c r="L67" s="10">
        <f t="shared" si="7"/>
        <v>1960000</v>
      </c>
      <c r="M67" s="10">
        <f t="shared" si="8"/>
        <v>65.625</v>
      </c>
      <c r="N67" s="10">
        <f t="shared" si="9"/>
        <v>2090773.3</v>
      </c>
      <c r="O67" s="10">
        <f t="shared" si="10"/>
        <v>1120773.3</v>
      </c>
      <c r="P67" s="10">
        <f t="shared" si="11"/>
        <v>61.084260416666666</v>
      </c>
    </row>
    <row r="68" spans="1:16" ht="25.5" x14ac:dyDescent="0.2">
      <c r="A68" s="8" t="s">
        <v>51</v>
      </c>
      <c r="B68" s="9" t="s">
        <v>52</v>
      </c>
      <c r="C68" s="10">
        <v>23200000</v>
      </c>
      <c r="D68" s="10">
        <v>24463739</v>
      </c>
      <c r="E68" s="10">
        <v>20480008</v>
      </c>
      <c r="F68" s="10">
        <v>17846455.379999999</v>
      </c>
      <c r="G68" s="10">
        <v>0</v>
      </c>
      <c r="H68" s="10">
        <v>17525902.190000001</v>
      </c>
      <c r="I68" s="10">
        <v>320553.19</v>
      </c>
      <c r="J68" s="10">
        <v>0</v>
      </c>
      <c r="K68" s="10">
        <f t="shared" si="6"/>
        <v>2633552.620000001</v>
      </c>
      <c r="L68" s="10">
        <f t="shared" si="7"/>
        <v>6617283.620000001</v>
      </c>
      <c r="M68" s="10">
        <f t="shared" si="8"/>
        <v>87.140861370757278</v>
      </c>
      <c r="N68" s="10">
        <f t="shared" si="9"/>
        <v>6937836.8099999987</v>
      </c>
      <c r="O68" s="10">
        <f t="shared" si="10"/>
        <v>2954105.8099999987</v>
      </c>
      <c r="P68" s="10">
        <f t="shared" si="11"/>
        <v>85.575660859116851</v>
      </c>
    </row>
    <row r="69" spans="1:16" ht="63.75" x14ac:dyDescent="0.2">
      <c r="A69" s="5" t="s">
        <v>79</v>
      </c>
      <c r="B69" s="6" t="s">
        <v>80</v>
      </c>
      <c r="C69" s="7">
        <v>0</v>
      </c>
      <c r="D69" s="7">
        <v>1000000</v>
      </c>
      <c r="E69" s="7">
        <v>1000000</v>
      </c>
      <c r="F69" s="7">
        <v>1000000</v>
      </c>
      <c r="G69" s="7">
        <v>0</v>
      </c>
      <c r="H69" s="7">
        <v>972883</v>
      </c>
      <c r="I69" s="7">
        <v>27117</v>
      </c>
      <c r="J69" s="7">
        <v>0</v>
      </c>
      <c r="K69" s="7">
        <f t="shared" si="6"/>
        <v>0</v>
      </c>
      <c r="L69" s="7">
        <f t="shared" si="7"/>
        <v>0</v>
      </c>
      <c r="M69" s="7">
        <f t="shared" si="8"/>
        <v>100</v>
      </c>
      <c r="N69" s="7">
        <f t="shared" si="9"/>
        <v>27117</v>
      </c>
      <c r="O69" s="7">
        <f t="shared" si="10"/>
        <v>27117</v>
      </c>
      <c r="P69" s="7">
        <f t="shared" si="11"/>
        <v>97.288300000000007</v>
      </c>
    </row>
    <row r="70" spans="1:16" ht="25.5" x14ac:dyDescent="0.2">
      <c r="A70" s="8" t="s">
        <v>51</v>
      </c>
      <c r="B70" s="9" t="s">
        <v>52</v>
      </c>
      <c r="C70" s="10">
        <v>0</v>
      </c>
      <c r="D70" s="10">
        <v>1000000</v>
      </c>
      <c r="E70" s="10">
        <v>1000000</v>
      </c>
      <c r="F70" s="10">
        <v>1000000</v>
      </c>
      <c r="G70" s="10">
        <v>0</v>
      </c>
      <c r="H70" s="10">
        <v>972883</v>
      </c>
      <c r="I70" s="10">
        <v>27117</v>
      </c>
      <c r="J70" s="10">
        <v>0</v>
      </c>
      <c r="K70" s="10">
        <f t="shared" ref="K70:K83" si="12">E70-F70</f>
        <v>0</v>
      </c>
      <c r="L70" s="10">
        <f t="shared" ref="L70:L83" si="13">D70-F70</f>
        <v>0</v>
      </c>
      <c r="M70" s="10">
        <f t="shared" ref="M70:M83" si="14">IF(E70=0,0,(F70/E70)*100)</f>
        <v>100</v>
      </c>
      <c r="N70" s="10">
        <f t="shared" ref="N70:N83" si="15">D70-H70</f>
        <v>27117</v>
      </c>
      <c r="O70" s="10">
        <f t="shared" ref="O70:O83" si="16">E70-H70</f>
        <v>27117</v>
      </c>
      <c r="P70" s="10">
        <f t="shared" ref="P70:P83" si="17">IF(E70=0,0,(H70/E70)*100)</f>
        <v>97.288300000000007</v>
      </c>
    </row>
    <row r="71" spans="1:16" ht="25.5" x14ac:dyDescent="0.2">
      <c r="A71" s="5" t="s">
        <v>81</v>
      </c>
      <c r="B71" s="6" t="s">
        <v>82</v>
      </c>
      <c r="C71" s="7">
        <v>350000</v>
      </c>
      <c r="D71" s="7">
        <v>109177</v>
      </c>
      <c r="E71" s="7">
        <v>109177</v>
      </c>
      <c r="F71" s="7">
        <v>100000</v>
      </c>
      <c r="G71" s="7">
        <v>0</v>
      </c>
      <c r="H71" s="7">
        <v>99930.84</v>
      </c>
      <c r="I71" s="7">
        <v>69.16</v>
      </c>
      <c r="J71" s="7">
        <v>0</v>
      </c>
      <c r="K71" s="7">
        <f t="shared" si="12"/>
        <v>9177</v>
      </c>
      <c r="L71" s="7">
        <f t="shared" si="13"/>
        <v>9177</v>
      </c>
      <c r="M71" s="7">
        <f t="shared" si="14"/>
        <v>91.594383432407923</v>
      </c>
      <c r="N71" s="7">
        <f t="shared" si="15"/>
        <v>9246.1600000000035</v>
      </c>
      <c r="O71" s="7">
        <f t="shared" si="16"/>
        <v>9246.1600000000035</v>
      </c>
      <c r="P71" s="7">
        <f t="shared" si="17"/>
        <v>91.531036756826069</v>
      </c>
    </row>
    <row r="72" spans="1:16" ht="25.5" x14ac:dyDescent="0.2">
      <c r="A72" s="8" t="s">
        <v>51</v>
      </c>
      <c r="B72" s="9" t="s">
        <v>52</v>
      </c>
      <c r="C72" s="10">
        <v>350000</v>
      </c>
      <c r="D72" s="10">
        <v>109177</v>
      </c>
      <c r="E72" s="10">
        <v>109177</v>
      </c>
      <c r="F72" s="10">
        <v>100000</v>
      </c>
      <c r="G72" s="10">
        <v>0</v>
      </c>
      <c r="H72" s="10">
        <v>99930.84</v>
      </c>
      <c r="I72" s="10">
        <v>69.16</v>
      </c>
      <c r="J72" s="10">
        <v>0</v>
      </c>
      <c r="K72" s="10">
        <f t="shared" si="12"/>
        <v>9177</v>
      </c>
      <c r="L72" s="10">
        <f t="shared" si="13"/>
        <v>9177</v>
      </c>
      <c r="M72" s="10">
        <f t="shared" si="14"/>
        <v>91.594383432407923</v>
      </c>
      <c r="N72" s="10">
        <f t="shared" si="15"/>
        <v>9246.1600000000035</v>
      </c>
      <c r="O72" s="10">
        <f t="shared" si="16"/>
        <v>9246.1600000000035</v>
      </c>
      <c r="P72" s="10">
        <f t="shared" si="17"/>
        <v>91.531036756826069</v>
      </c>
    </row>
    <row r="73" spans="1:16" x14ac:dyDescent="0.2">
      <c r="A73" s="5" t="s">
        <v>83</v>
      </c>
      <c r="B73" s="6" t="s">
        <v>84</v>
      </c>
      <c r="C73" s="7">
        <v>535000</v>
      </c>
      <c r="D73" s="7">
        <v>535000</v>
      </c>
      <c r="E73" s="7">
        <v>435000</v>
      </c>
      <c r="F73" s="7">
        <v>435000</v>
      </c>
      <c r="G73" s="7">
        <v>0</v>
      </c>
      <c r="H73" s="7">
        <v>258011</v>
      </c>
      <c r="I73" s="7">
        <v>176989</v>
      </c>
      <c r="J73" s="7">
        <v>0</v>
      </c>
      <c r="K73" s="7">
        <f t="shared" si="12"/>
        <v>0</v>
      </c>
      <c r="L73" s="7">
        <f t="shared" si="13"/>
        <v>100000</v>
      </c>
      <c r="M73" s="7">
        <f t="shared" si="14"/>
        <v>100</v>
      </c>
      <c r="N73" s="7">
        <f t="shared" si="15"/>
        <v>276989</v>
      </c>
      <c r="O73" s="7">
        <f t="shared" si="16"/>
        <v>176989</v>
      </c>
      <c r="P73" s="7">
        <f t="shared" si="17"/>
        <v>59.312873563218396</v>
      </c>
    </row>
    <row r="74" spans="1:16" x14ac:dyDescent="0.2">
      <c r="A74" s="8" t="s">
        <v>31</v>
      </c>
      <c r="B74" s="9" t="s">
        <v>32</v>
      </c>
      <c r="C74" s="10">
        <v>535000</v>
      </c>
      <c r="D74" s="10">
        <v>535000</v>
      </c>
      <c r="E74" s="10">
        <v>435000</v>
      </c>
      <c r="F74" s="10">
        <v>435000</v>
      </c>
      <c r="G74" s="10">
        <v>0</v>
      </c>
      <c r="H74" s="10">
        <v>258011</v>
      </c>
      <c r="I74" s="10">
        <v>176989</v>
      </c>
      <c r="J74" s="10">
        <v>0</v>
      </c>
      <c r="K74" s="10">
        <f t="shared" si="12"/>
        <v>0</v>
      </c>
      <c r="L74" s="10">
        <f t="shared" si="13"/>
        <v>100000</v>
      </c>
      <c r="M74" s="10">
        <f t="shared" si="14"/>
        <v>100</v>
      </c>
      <c r="N74" s="10">
        <f t="shared" si="15"/>
        <v>276989</v>
      </c>
      <c r="O74" s="10">
        <f t="shared" si="16"/>
        <v>176989</v>
      </c>
      <c r="P74" s="10">
        <f t="shared" si="17"/>
        <v>59.312873563218396</v>
      </c>
    </row>
    <row r="75" spans="1:16" ht="25.5" x14ac:dyDescent="0.2">
      <c r="A75" s="5" t="s">
        <v>85</v>
      </c>
      <c r="B75" s="6" t="s">
        <v>86</v>
      </c>
      <c r="C75" s="7">
        <v>130000</v>
      </c>
      <c r="D75" s="7">
        <v>130000</v>
      </c>
      <c r="E75" s="7">
        <v>100000</v>
      </c>
      <c r="F75" s="7">
        <v>30000</v>
      </c>
      <c r="G75" s="7">
        <v>0</v>
      </c>
      <c r="H75" s="7">
        <v>15000</v>
      </c>
      <c r="I75" s="7">
        <v>15000</v>
      </c>
      <c r="J75" s="7">
        <v>0</v>
      </c>
      <c r="K75" s="7">
        <f t="shared" si="12"/>
        <v>70000</v>
      </c>
      <c r="L75" s="7">
        <f t="shared" si="13"/>
        <v>100000</v>
      </c>
      <c r="M75" s="7">
        <f t="shared" si="14"/>
        <v>30</v>
      </c>
      <c r="N75" s="7">
        <f t="shared" si="15"/>
        <v>115000</v>
      </c>
      <c r="O75" s="7">
        <f t="shared" si="16"/>
        <v>85000</v>
      </c>
      <c r="P75" s="7">
        <f t="shared" si="17"/>
        <v>15</v>
      </c>
    </row>
    <row r="76" spans="1:16" x14ac:dyDescent="0.2">
      <c r="A76" s="8" t="s">
        <v>31</v>
      </c>
      <c r="B76" s="9" t="s">
        <v>32</v>
      </c>
      <c r="C76" s="10">
        <v>130000</v>
      </c>
      <c r="D76" s="10">
        <v>130000</v>
      </c>
      <c r="E76" s="10">
        <v>100000</v>
      </c>
      <c r="F76" s="10">
        <v>30000</v>
      </c>
      <c r="G76" s="10">
        <v>0</v>
      </c>
      <c r="H76" s="10">
        <v>15000</v>
      </c>
      <c r="I76" s="10">
        <v>15000</v>
      </c>
      <c r="J76" s="10">
        <v>0</v>
      </c>
      <c r="K76" s="10">
        <f t="shared" si="12"/>
        <v>70000</v>
      </c>
      <c r="L76" s="10">
        <f t="shared" si="13"/>
        <v>100000</v>
      </c>
      <c r="M76" s="10">
        <f t="shared" si="14"/>
        <v>30</v>
      </c>
      <c r="N76" s="10">
        <f t="shared" si="15"/>
        <v>115000</v>
      </c>
      <c r="O76" s="10">
        <f t="shared" si="16"/>
        <v>85000</v>
      </c>
      <c r="P76" s="10">
        <f t="shared" si="17"/>
        <v>15</v>
      </c>
    </row>
    <row r="77" spans="1:16" x14ac:dyDescent="0.2">
      <c r="A77" s="5" t="s">
        <v>87</v>
      </c>
      <c r="B77" s="6" t="s">
        <v>88</v>
      </c>
      <c r="C77" s="7">
        <v>1900000</v>
      </c>
      <c r="D77" s="7">
        <v>1900000</v>
      </c>
      <c r="E77" s="7">
        <v>1590000</v>
      </c>
      <c r="F77" s="7">
        <v>1368748</v>
      </c>
      <c r="G77" s="7">
        <v>0</v>
      </c>
      <c r="H77" s="7">
        <v>1368567.39</v>
      </c>
      <c r="I77" s="7">
        <v>180.61</v>
      </c>
      <c r="J77" s="7">
        <v>0</v>
      </c>
      <c r="K77" s="7">
        <f t="shared" si="12"/>
        <v>221252</v>
      </c>
      <c r="L77" s="7">
        <f t="shared" si="13"/>
        <v>531252</v>
      </c>
      <c r="M77" s="7">
        <f t="shared" si="14"/>
        <v>86.084779874213837</v>
      </c>
      <c r="N77" s="7">
        <f t="shared" si="15"/>
        <v>531432.6100000001</v>
      </c>
      <c r="O77" s="7">
        <f t="shared" si="16"/>
        <v>221432.6100000001</v>
      </c>
      <c r="P77" s="7">
        <f t="shared" si="17"/>
        <v>86.073420754716977</v>
      </c>
    </row>
    <row r="78" spans="1:16" ht="25.5" x14ac:dyDescent="0.2">
      <c r="A78" s="8" t="s">
        <v>51</v>
      </c>
      <c r="B78" s="9" t="s">
        <v>52</v>
      </c>
      <c r="C78" s="10">
        <v>1900000</v>
      </c>
      <c r="D78" s="10">
        <v>1900000</v>
      </c>
      <c r="E78" s="10">
        <v>1590000</v>
      </c>
      <c r="F78" s="10">
        <v>1368748</v>
      </c>
      <c r="G78" s="10">
        <v>0</v>
      </c>
      <c r="H78" s="10">
        <v>1368567.39</v>
      </c>
      <c r="I78" s="10">
        <v>180.61</v>
      </c>
      <c r="J78" s="10">
        <v>0</v>
      </c>
      <c r="K78" s="10">
        <f t="shared" si="12"/>
        <v>221252</v>
      </c>
      <c r="L78" s="10">
        <f t="shared" si="13"/>
        <v>531252</v>
      </c>
      <c r="M78" s="10">
        <f t="shared" si="14"/>
        <v>86.084779874213837</v>
      </c>
      <c r="N78" s="10">
        <f t="shared" si="15"/>
        <v>531432.6100000001</v>
      </c>
      <c r="O78" s="10">
        <f t="shared" si="16"/>
        <v>221432.6100000001</v>
      </c>
      <c r="P78" s="10">
        <f t="shared" si="17"/>
        <v>86.073420754716977</v>
      </c>
    </row>
    <row r="79" spans="1:16" ht="25.5" x14ac:dyDescent="0.2">
      <c r="A79" s="5" t="s">
        <v>89</v>
      </c>
      <c r="B79" s="6" t="s">
        <v>90</v>
      </c>
      <c r="C79" s="7">
        <v>0</v>
      </c>
      <c r="D79" s="7">
        <v>100000</v>
      </c>
      <c r="E79" s="7">
        <v>100000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f t="shared" si="12"/>
        <v>100000</v>
      </c>
      <c r="L79" s="7">
        <f t="shared" si="13"/>
        <v>100000</v>
      </c>
      <c r="M79" s="7">
        <f t="shared" si="14"/>
        <v>0</v>
      </c>
      <c r="N79" s="7">
        <f t="shared" si="15"/>
        <v>100000</v>
      </c>
      <c r="O79" s="7">
        <f t="shared" si="16"/>
        <v>100000</v>
      </c>
      <c r="P79" s="7">
        <f t="shared" si="17"/>
        <v>0</v>
      </c>
    </row>
    <row r="80" spans="1:16" x14ac:dyDescent="0.2">
      <c r="A80" s="8" t="s">
        <v>31</v>
      </c>
      <c r="B80" s="9" t="s">
        <v>32</v>
      </c>
      <c r="C80" s="10">
        <v>0</v>
      </c>
      <c r="D80" s="10">
        <v>100000</v>
      </c>
      <c r="E80" s="10">
        <v>100000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f t="shared" si="12"/>
        <v>100000</v>
      </c>
      <c r="L80" s="10">
        <f t="shared" si="13"/>
        <v>100000</v>
      </c>
      <c r="M80" s="10">
        <f t="shared" si="14"/>
        <v>0</v>
      </c>
      <c r="N80" s="10">
        <f t="shared" si="15"/>
        <v>100000</v>
      </c>
      <c r="O80" s="10">
        <f t="shared" si="16"/>
        <v>100000</v>
      </c>
      <c r="P80" s="10">
        <f t="shared" si="17"/>
        <v>0</v>
      </c>
    </row>
    <row r="81" spans="1:16" x14ac:dyDescent="0.2">
      <c r="A81" s="5" t="s">
        <v>91</v>
      </c>
      <c r="B81" s="6" t="s">
        <v>92</v>
      </c>
      <c r="C81" s="7">
        <v>0</v>
      </c>
      <c r="D81" s="7">
        <v>1000000</v>
      </c>
      <c r="E81" s="7">
        <v>1000000</v>
      </c>
      <c r="F81" s="7">
        <v>1000000</v>
      </c>
      <c r="G81" s="7">
        <v>0</v>
      </c>
      <c r="H81" s="7">
        <v>1000000</v>
      </c>
      <c r="I81" s="7">
        <v>0</v>
      </c>
      <c r="J81" s="7">
        <v>0</v>
      </c>
      <c r="K81" s="7">
        <f t="shared" si="12"/>
        <v>0</v>
      </c>
      <c r="L81" s="7">
        <f t="shared" si="13"/>
        <v>0</v>
      </c>
      <c r="M81" s="7">
        <f t="shared" si="14"/>
        <v>100</v>
      </c>
      <c r="N81" s="7">
        <f t="shared" si="15"/>
        <v>0</v>
      </c>
      <c r="O81" s="7">
        <f t="shared" si="16"/>
        <v>0</v>
      </c>
      <c r="P81" s="7">
        <f t="shared" si="17"/>
        <v>100</v>
      </c>
    </row>
    <row r="82" spans="1:16" ht="25.5" x14ac:dyDescent="0.2">
      <c r="A82" s="8" t="s">
        <v>93</v>
      </c>
      <c r="B82" s="9" t="s">
        <v>94</v>
      </c>
      <c r="C82" s="10">
        <v>0</v>
      </c>
      <c r="D82" s="10">
        <v>1000000</v>
      </c>
      <c r="E82" s="10">
        <v>1000000</v>
      </c>
      <c r="F82" s="10">
        <v>1000000</v>
      </c>
      <c r="G82" s="10">
        <v>0</v>
      </c>
      <c r="H82" s="10">
        <v>1000000</v>
      </c>
      <c r="I82" s="10">
        <v>0</v>
      </c>
      <c r="J82" s="10">
        <v>0</v>
      </c>
      <c r="K82" s="10">
        <f t="shared" si="12"/>
        <v>0</v>
      </c>
      <c r="L82" s="10">
        <f t="shared" si="13"/>
        <v>0</v>
      </c>
      <c r="M82" s="10">
        <f t="shared" si="14"/>
        <v>100</v>
      </c>
      <c r="N82" s="10">
        <f t="shared" si="15"/>
        <v>0</v>
      </c>
      <c r="O82" s="10">
        <f t="shared" si="16"/>
        <v>0</v>
      </c>
      <c r="P82" s="10">
        <f t="shared" si="17"/>
        <v>100</v>
      </c>
    </row>
    <row r="83" spans="1:16" x14ac:dyDescent="0.2">
      <c r="A83" s="5" t="s">
        <v>95</v>
      </c>
      <c r="B83" s="6" t="s">
        <v>96</v>
      </c>
      <c r="C83" s="7">
        <v>113156700</v>
      </c>
      <c r="D83" s="7">
        <v>125491611</v>
      </c>
      <c r="E83" s="7">
        <v>103612049</v>
      </c>
      <c r="F83" s="7">
        <v>94791636.599999994</v>
      </c>
      <c r="G83" s="7">
        <v>0</v>
      </c>
      <c r="H83" s="7">
        <v>88010543.790000007</v>
      </c>
      <c r="I83" s="7">
        <v>6781092.8100000005</v>
      </c>
      <c r="J83" s="7">
        <v>1055</v>
      </c>
      <c r="K83" s="7">
        <f t="shared" si="12"/>
        <v>8820412.400000006</v>
      </c>
      <c r="L83" s="7">
        <f t="shared" si="13"/>
        <v>30699974.400000006</v>
      </c>
      <c r="M83" s="7">
        <f t="shared" si="14"/>
        <v>91.487078496054053</v>
      </c>
      <c r="N83" s="7">
        <f t="shared" si="15"/>
        <v>37481067.209999993</v>
      </c>
      <c r="O83" s="7">
        <f t="shared" si="16"/>
        <v>15601505.209999993</v>
      </c>
      <c r="P83" s="7">
        <f t="shared" si="17"/>
        <v>84.94238328401363</v>
      </c>
    </row>
    <row r="84" spans="1:16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</sheetData>
  <mergeCells count="2">
    <mergeCell ref="A2:L2"/>
    <mergeCell ref="A3:L3"/>
  </mergeCells>
  <pageMargins left="0.32" right="0.33" top="0.39370078740157499" bottom="0.39370078740157499" header="0" footer="0"/>
  <pageSetup paperSize="9" scale="51" fitToHeight="50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0"/>
  <sheetViews>
    <sheetView topLeftCell="A139" workbookViewId="0">
      <selection activeCell="C50" sqref="C50"/>
    </sheetView>
  </sheetViews>
  <sheetFormatPr defaultRowHeight="12.75" x14ac:dyDescent="0.2"/>
  <cols>
    <col min="1" max="1" width="10.7109375" customWidth="1"/>
    <col min="2" max="2" width="50.7109375" customWidth="1"/>
    <col min="3" max="5" width="15.7109375" customWidth="1"/>
    <col min="6" max="6" width="9.28515625" customWidth="1"/>
    <col min="7" max="7" width="11.85546875" style="29" customWidth="1"/>
    <col min="8" max="8" width="11.7109375" style="29" customWidth="1"/>
    <col min="9" max="9" width="11.85546875" style="29" customWidth="1"/>
  </cols>
  <sheetData>
    <row r="1" spans="1:9" x14ac:dyDescent="0.2">
      <c r="A1" t="s">
        <v>0</v>
      </c>
    </row>
    <row r="2" spans="1:9" ht="18.75" x14ac:dyDescent="0.3">
      <c r="A2" s="52" t="s">
        <v>2</v>
      </c>
      <c r="B2" s="53"/>
      <c r="C2" s="53"/>
      <c r="D2" s="53"/>
      <c r="E2" s="53"/>
    </row>
    <row r="3" spans="1:9" x14ac:dyDescent="0.2">
      <c r="A3" s="53" t="s">
        <v>3</v>
      </c>
      <c r="B3" s="53"/>
      <c r="C3" s="53"/>
      <c r="D3" s="53"/>
      <c r="E3" s="53"/>
    </row>
    <row r="4" spans="1:9" x14ac:dyDescent="0.2">
      <c r="A4" t="s">
        <v>1</v>
      </c>
    </row>
    <row r="5" spans="1:9" s="2" customFormat="1" ht="63.75" x14ac:dyDescent="0.2">
      <c r="A5" s="4" t="s">
        <v>5</v>
      </c>
      <c r="B5" s="4" t="s">
        <v>6</v>
      </c>
      <c r="C5" s="4" t="s">
        <v>97</v>
      </c>
      <c r="D5" s="4" t="s">
        <v>98</v>
      </c>
      <c r="E5" s="4" t="s">
        <v>99</v>
      </c>
      <c r="F5" s="4" t="s">
        <v>17</v>
      </c>
      <c r="G5" s="30"/>
      <c r="H5" s="30"/>
      <c r="I5" s="30"/>
    </row>
    <row r="6" spans="1:9" ht="51" x14ac:dyDescent="0.2">
      <c r="A6" s="5" t="s">
        <v>23</v>
      </c>
      <c r="B6" s="6" t="s">
        <v>24</v>
      </c>
      <c r="C6" s="7">
        <f>C7+C8+C9+C10+C11+C12+C13+C14+C15+C16+C17+C18</f>
        <v>22145480</v>
      </c>
      <c r="D6" s="7">
        <f>D7+D8+D9+D10+D11+D12+D13+D14+D15+D16+D17+D18</f>
        <v>16756100</v>
      </c>
      <c r="E6" s="25">
        <f>E7+E8+E9+E10+E11+E12+E13+E14+E15+E16+E17+E18</f>
        <v>14491456.299999999</v>
      </c>
      <c r="F6" s="49">
        <f>E6/D6</f>
        <v>0.86484661108491823</v>
      </c>
      <c r="G6" s="31"/>
      <c r="H6" s="31"/>
      <c r="I6" s="31"/>
    </row>
    <row r="7" spans="1:9" x14ac:dyDescent="0.2">
      <c r="A7" s="8" t="s">
        <v>25</v>
      </c>
      <c r="B7" s="9" t="s">
        <v>26</v>
      </c>
      <c r="C7" s="10">
        <v>15156980</v>
      </c>
      <c r="D7" s="10">
        <v>11400000</v>
      </c>
      <c r="E7" s="10">
        <v>10564393.74</v>
      </c>
      <c r="F7" s="49">
        <f t="shared" ref="F7:F71" si="0">E7/D7</f>
        <v>0.92670120526315791</v>
      </c>
    </row>
    <row r="8" spans="1:9" x14ac:dyDescent="0.2">
      <c r="A8" s="8" t="s">
        <v>27</v>
      </c>
      <c r="B8" s="9" t="s">
        <v>28</v>
      </c>
      <c r="C8" s="10">
        <v>3408200</v>
      </c>
      <c r="D8" s="10">
        <v>2546000</v>
      </c>
      <c r="E8" s="10">
        <v>2363413.12</v>
      </c>
      <c r="F8" s="49">
        <f t="shared" si="0"/>
        <v>0.92828480754124121</v>
      </c>
    </row>
    <row r="9" spans="1:9" x14ac:dyDescent="0.2">
      <c r="A9" s="8" t="s">
        <v>29</v>
      </c>
      <c r="B9" s="9" t="s">
        <v>30</v>
      </c>
      <c r="C9" s="10">
        <v>825000</v>
      </c>
      <c r="D9" s="10">
        <v>725000</v>
      </c>
      <c r="E9" s="10">
        <v>661849.86</v>
      </c>
      <c r="F9" s="49">
        <f t="shared" si="0"/>
        <v>0.91289635862068963</v>
      </c>
    </row>
    <row r="10" spans="1:9" x14ac:dyDescent="0.2">
      <c r="A10" s="8" t="s">
        <v>31</v>
      </c>
      <c r="B10" s="9" t="s">
        <v>32</v>
      </c>
      <c r="C10" s="10">
        <v>1595500</v>
      </c>
      <c r="D10" s="10">
        <v>1235500</v>
      </c>
      <c r="E10" s="10">
        <v>552422.13</v>
      </c>
      <c r="F10" s="49">
        <f t="shared" si="0"/>
        <v>0.44712434641845406</v>
      </c>
    </row>
    <row r="11" spans="1:9" x14ac:dyDescent="0.2">
      <c r="A11" s="8" t="s">
        <v>33</v>
      </c>
      <c r="B11" s="9" t="s">
        <v>34</v>
      </c>
      <c r="C11" s="10">
        <v>50000</v>
      </c>
      <c r="D11" s="10">
        <v>50000</v>
      </c>
      <c r="E11" s="10">
        <v>10887.99</v>
      </c>
      <c r="F11" s="49">
        <f t="shared" si="0"/>
        <v>0.2177598</v>
      </c>
    </row>
    <row r="12" spans="1:9" x14ac:dyDescent="0.2">
      <c r="A12" s="8" t="s">
        <v>35</v>
      </c>
      <c r="B12" s="9" t="s">
        <v>36</v>
      </c>
      <c r="C12" s="10">
        <v>20000</v>
      </c>
      <c r="D12" s="10">
        <v>15300</v>
      </c>
      <c r="E12" s="10">
        <v>6056.43</v>
      </c>
      <c r="F12" s="49">
        <f t="shared" si="0"/>
        <v>0.39584509803921569</v>
      </c>
    </row>
    <row r="13" spans="1:9" x14ac:dyDescent="0.2">
      <c r="A13" s="8" t="s">
        <v>37</v>
      </c>
      <c r="B13" s="9" t="s">
        <v>38</v>
      </c>
      <c r="C13" s="10">
        <v>250000</v>
      </c>
      <c r="D13" s="10">
        <v>187500</v>
      </c>
      <c r="E13" s="10">
        <v>111272.91</v>
      </c>
      <c r="F13" s="49">
        <f t="shared" si="0"/>
        <v>0.59345552000000001</v>
      </c>
    </row>
    <row r="14" spans="1:9" x14ac:dyDescent="0.2">
      <c r="A14" s="8" t="s">
        <v>39</v>
      </c>
      <c r="B14" s="9" t="s">
        <v>40</v>
      </c>
      <c r="C14" s="10">
        <v>510000</v>
      </c>
      <c r="D14" s="10">
        <v>300000</v>
      </c>
      <c r="E14" s="10">
        <v>95806.43</v>
      </c>
      <c r="F14" s="49">
        <f t="shared" si="0"/>
        <v>0.31935476666666662</v>
      </c>
    </row>
    <row r="15" spans="1:9" x14ac:dyDescent="0.2">
      <c r="A15" s="8" t="s">
        <v>41</v>
      </c>
      <c r="B15" s="9" t="s">
        <v>42</v>
      </c>
      <c r="C15" s="10">
        <v>150000</v>
      </c>
      <c r="D15" s="10">
        <v>137000</v>
      </c>
      <c r="E15" s="10">
        <v>62880</v>
      </c>
      <c r="F15" s="49">
        <f t="shared" si="0"/>
        <v>0.45897810218978102</v>
      </c>
    </row>
    <row r="16" spans="1:9" ht="25.5" x14ac:dyDescent="0.2">
      <c r="A16" s="8" t="s">
        <v>43</v>
      </c>
      <c r="B16" s="9" t="s">
        <v>44</v>
      </c>
      <c r="C16" s="10">
        <v>29800</v>
      </c>
      <c r="D16" s="10">
        <v>29800</v>
      </c>
      <c r="E16" s="10">
        <v>8216</v>
      </c>
      <c r="F16" s="49">
        <f t="shared" si="0"/>
        <v>0.27570469798657721</v>
      </c>
    </row>
    <row r="17" spans="1:9" x14ac:dyDescent="0.2">
      <c r="A17" s="8" t="s">
        <v>45</v>
      </c>
      <c r="B17" s="9" t="s">
        <v>46</v>
      </c>
      <c r="C17" s="10">
        <v>10000</v>
      </c>
      <c r="D17" s="10">
        <v>10000</v>
      </c>
      <c r="E17" s="10">
        <v>5000</v>
      </c>
      <c r="F17" s="49">
        <f t="shared" si="0"/>
        <v>0.5</v>
      </c>
    </row>
    <row r="18" spans="1:9" x14ac:dyDescent="0.2">
      <c r="A18" s="8" t="s">
        <v>47</v>
      </c>
      <c r="B18" s="9" t="s">
        <v>48</v>
      </c>
      <c r="C18" s="10">
        <v>140000</v>
      </c>
      <c r="D18" s="10">
        <v>120000</v>
      </c>
      <c r="E18" s="10">
        <v>49257.69</v>
      </c>
      <c r="F18" s="49">
        <f t="shared" si="0"/>
        <v>0.41048075000000001</v>
      </c>
    </row>
    <row r="19" spans="1:9" x14ac:dyDescent="0.2">
      <c r="A19" s="5" t="s">
        <v>49</v>
      </c>
      <c r="B19" s="6" t="s">
        <v>50</v>
      </c>
      <c r="C19" s="7">
        <f>C20+C21+C22+C24</f>
        <v>2589231</v>
      </c>
      <c r="D19" s="7">
        <f>D20+D21+D22+D24</f>
        <v>2349231</v>
      </c>
      <c r="E19" s="25">
        <f>E20+E21+E22+E24</f>
        <v>1526126.29</v>
      </c>
      <c r="F19" s="49">
        <f t="shared" si="0"/>
        <v>0.64962802295729971</v>
      </c>
      <c r="G19" s="31"/>
      <c r="H19" s="31"/>
      <c r="I19" s="31"/>
    </row>
    <row r="20" spans="1:9" x14ac:dyDescent="0.2">
      <c r="A20" s="8" t="s">
        <v>29</v>
      </c>
      <c r="B20" s="9" t="s">
        <v>30</v>
      </c>
      <c r="C20" s="10">
        <v>550000</v>
      </c>
      <c r="D20" s="10">
        <v>550000</v>
      </c>
      <c r="E20" s="10">
        <v>423510.92</v>
      </c>
      <c r="F20" s="49">
        <f t="shared" si="0"/>
        <v>0.77001985454545452</v>
      </c>
    </row>
    <row r="21" spans="1:9" x14ac:dyDescent="0.2">
      <c r="A21" s="8" t="s">
        <v>31</v>
      </c>
      <c r="B21" s="9" t="s">
        <v>32</v>
      </c>
      <c r="C21" s="10">
        <v>371000</v>
      </c>
      <c r="D21" s="10">
        <v>371000</v>
      </c>
      <c r="E21" s="10">
        <v>74564.899999999994</v>
      </c>
      <c r="F21" s="49">
        <f t="shared" si="0"/>
        <v>0.20098355795148246</v>
      </c>
    </row>
    <row r="22" spans="1:9" ht="25.5" x14ac:dyDescent="0.2">
      <c r="A22" s="8" t="s">
        <v>43</v>
      </c>
      <c r="B22" s="9" t="s">
        <v>44</v>
      </c>
      <c r="C22" s="10">
        <v>150000</v>
      </c>
      <c r="D22" s="10">
        <v>150000</v>
      </c>
      <c r="E22" s="10">
        <v>0</v>
      </c>
      <c r="F22" s="49">
        <f t="shared" si="0"/>
        <v>0</v>
      </c>
    </row>
    <row r="23" spans="1:9" s="23" customFormat="1" x14ac:dyDescent="0.2">
      <c r="A23" s="5" t="s">
        <v>49</v>
      </c>
      <c r="B23" s="6" t="s">
        <v>108</v>
      </c>
      <c r="C23" s="25">
        <f>C24</f>
        <v>1518231</v>
      </c>
      <c r="D23" s="25">
        <f t="shared" ref="D23:E23" si="1">D24</f>
        <v>1278231</v>
      </c>
      <c r="E23" s="25">
        <f t="shared" si="1"/>
        <v>1028050.47</v>
      </c>
      <c r="F23" s="49">
        <f t="shared" si="0"/>
        <v>0.80427596420365333</v>
      </c>
      <c r="G23" s="29"/>
      <c r="H23" s="29"/>
      <c r="I23" s="29"/>
    </row>
    <row r="24" spans="1:9" ht="25.5" x14ac:dyDescent="0.2">
      <c r="A24" s="8" t="s">
        <v>51</v>
      </c>
      <c r="B24" s="9" t="s">
        <v>52</v>
      </c>
      <c r="C24" s="10">
        <v>1518231</v>
      </c>
      <c r="D24" s="10">
        <v>1278231</v>
      </c>
      <c r="E24" s="10">
        <v>1028050.47</v>
      </c>
      <c r="F24" s="49">
        <f t="shared" si="0"/>
        <v>0.80427596420365333</v>
      </c>
    </row>
    <row r="25" spans="1:9" x14ac:dyDescent="0.2">
      <c r="A25" s="5" t="s">
        <v>53</v>
      </c>
      <c r="B25" s="6" t="s">
        <v>109</v>
      </c>
      <c r="C25" s="7">
        <f>C26+C27+C28+C29+C30+C31+C32+C33+C34+C35+C36+C37+C38</f>
        <v>48553545</v>
      </c>
      <c r="D25" s="25">
        <f t="shared" ref="D25" si="2">D26+D27+D28+D29+D30+D31+D32+D33+D34+D35+D36+D37+D38</f>
        <v>39245994</v>
      </c>
      <c r="E25" s="25">
        <f>E26+E27+E28+E29+E30+E31+E32+E33+E34+E35+E36+E37+E38</f>
        <v>34729252.439999998</v>
      </c>
      <c r="F25" s="49">
        <f t="shared" si="0"/>
        <v>0.88491203560801635</v>
      </c>
      <c r="G25" s="31"/>
      <c r="H25" s="31"/>
      <c r="I25" s="31"/>
    </row>
    <row r="26" spans="1:9" x14ac:dyDescent="0.2">
      <c r="A26" s="8" t="s">
        <v>25</v>
      </c>
      <c r="B26" s="9" t="s">
        <v>26</v>
      </c>
      <c r="C26" s="10">
        <f t="shared" ref="C26:C36" si="3">C40+C53+C66+C79+C92+C105+C118</f>
        <v>29485561</v>
      </c>
      <c r="D26" s="27">
        <f t="shared" ref="D26" si="4">D40+D53+D66+D79+D92+D105+D118</f>
        <v>24079874</v>
      </c>
      <c r="E26" s="27">
        <f>E40+E53+E66+E79+E92+E105+E118</f>
        <v>22731688.399999999</v>
      </c>
      <c r="F26" s="49">
        <f t="shared" si="0"/>
        <v>0.94401193295280528</v>
      </c>
      <c r="G26" s="32"/>
      <c r="H26" s="32"/>
      <c r="I26" s="32"/>
    </row>
    <row r="27" spans="1:9" x14ac:dyDescent="0.2">
      <c r="A27" s="8" t="s">
        <v>27</v>
      </c>
      <c r="B27" s="9" t="s">
        <v>28</v>
      </c>
      <c r="C27" s="10">
        <f t="shared" si="3"/>
        <v>6680445</v>
      </c>
      <c r="D27" s="27">
        <f t="shared" ref="D27:E27" si="5">D41+D54+D67+D80+D93+D106+D119</f>
        <v>5502861</v>
      </c>
      <c r="E27" s="27">
        <f t="shared" si="5"/>
        <v>5100666.28</v>
      </c>
      <c r="F27" s="49">
        <f t="shared" si="0"/>
        <v>0.92691170647414145</v>
      </c>
      <c r="G27" s="32"/>
      <c r="H27" s="32"/>
      <c r="I27" s="32"/>
    </row>
    <row r="28" spans="1:9" x14ac:dyDescent="0.2">
      <c r="A28" s="8" t="s">
        <v>29</v>
      </c>
      <c r="B28" s="9" t="s">
        <v>30</v>
      </c>
      <c r="C28" s="10">
        <f t="shared" si="3"/>
        <v>1059100</v>
      </c>
      <c r="D28" s="27">
        <f t="shared" ref="D28:E28" si="6">D42+D55+D68+D81+D94+D107+D120</f>
        <v>914100</v>
      </c>
      <c r="E28" s="27">
        <f t="shared" si="6"/>
        <v>515614.46</v>
      </c>
      <c r="F28" s="49">
        <f t="shared" si="0"/>
        <v>0.56406789191554541</v>
      </c>
      <c r="G28" s="32"/>
      <c r="H28" s="32"/>
      <c r="I28" s="32"/>
    </row>
    <row r="29" spans="1:9" x14ac:dyDescent="0.2">
      <c r="A29" s="8" t="s">
        <v>55</v>
      </c>
      <c r="B29" s="9" t="s">
        <v>56</v>
      </c>
      <c r="C29" s="10">
        <f t="shared" si="3"/>
        <v>56000</v>
      </c>
      <c r="D29" s="27">
        <f t="shared" ref="D29:E29" si="7">D43+D56+D69+D82+D95+D108+D121</f>
        <v>53000</v>
      </c>
      <c r="E29" s="27">
        <f t="shared" si="7"/>
        <v>10398</v>
      </c>
      <c r="F29" s="49">
        <f t="shared" si="0"/>
        <v>0.19618867924528302</v>
      </c>
      <c r="G29" s="32"/>
      <c r="H29" s="32"/>
      <c r="I29" s="32"/>
    </row>
    <row r="30" spans="1:9" x14ac:dyDescent="0.2">
      <c r="A30" s="8" t="s">
        <v>57</v>
      </c>
      <c r="B30" s="9" t="s">
        <v>58</v>
      </c>
      <c r="C30" s="10">
        <f t="shared" si="3"/>
        <v>4100000</v>
      </c>
      <c r="D30" s="27">
        <f t="shared" ref="D30:E30" si="8">D44+D57+D70+D83+D96+D109+D122</f>
        <v>3415595</v>
      </c>
      <c r="E30" s="27">
        <f t="shared" si="8"/>
        <v>2815412.06</v>
      </c>
      <c r="F30" s="49">
        <f t="shared" si="0"/>
        <v>0.82428158490687564</v>
      </c>
      <c r="G30" s="32"/>
      <c r="H30" s="32"/>
      <c r="I30" s="32"/>
    </row>
    <row r="31" spans="1:9" x14ac:dyDescent="0.2">
      <c r="A31" s="8" t="s">
        <v>31</v>
      </c>
      <c r="B31" s="9" t="s">
        <v>32</v>
      </c>
      <c r="C31" s="10">
        <f t="shared" si="3"/>
        <v>1712352</v>
      </c>
      <c r="D31" s="27">
        <f t="shared" ref="D31:E31" si="9">D45+D58+D71+D84+D97+D110+D123</f>
        <v>1533882</v>
      </c>
      <c r="E31" s="27">
        <f t="shared" si="9"/>
        <v>982406.24</v>
      </c>
      <c r="F31" s="49">
        <f t="shared" si="0"/>
        <v>0.64047054467032016</v>
      </c>
      <c r="G31" s="32"/>
      <c r="H31" s="32"/>
      <c r="I31" s="32"/>
    </row>
    <row r="32" spans="1:9" x14ac:dyDescent="0.2">
      <c r="A32" s="8" t="s">
        <v>33</v>
      </c>
      <c r="B32" s="9" t="s">
        <v>34</v>
      </c>
      <c r="C32" s="10">
        <f t="shared" si="3"/>
        <v>41000</v>
      </c>
      <c r="D32" s="27">
        <f t="shared" ref="D32:E32" si="10">D46+D59+D72+D85+D98+D111+D124</f>
        <v>40400</v>
      </c>
      <c r="E32" s="27">
        <f t="shared" si="10"/>
        <v>10939.05</v>
      </c>
      <c r="F32" s="49">
        <f t="shared" si="0"/>
        <v>0.27076856435643565</v>
      </c>
      <c r="G32" s="32"/>
      <c r="H32" s="32"/>
      <c r="I32" s="32"/>
    </row>
    <row r="33" spans="1:9" x14ac:dyDescent="0.2">
      <c r="A33" s="8" t="s">
        <v>35</v>
      </c>
      <c r="B33" s="9" t="s">
        <v>36</v>
      </c>
      <c r="C33" s="10">
        <f t="shared" si="3"/>
        <v>342310</v>
      </c>
      <c r="D33" s="27">
        <f t="shared" ref="D33:E33" si="11">D47+D60+D73+D86+D99+D112+D125</f>
        <v>253570</v>
      </c>
      <c r="E33" s="27">
        <f t="shared" si="11"/>
        <v>186714.78999999998</v>
      </c>
      <c r="F33" s="49">
        <f t="shared" si="0"/>
        <v>0.73634416531924118</v>
      </c>
      <c r="G33" s="32"/>
      <c r="H33" s="32"/>
      <c r="I33" s="32"/>
    </row>
    <row r="34" spans="1:9" x14ac:dyDescent="0.2">
      <c r="A34" s="8" t="s">
        <v>37</v>
      </c>
      <c r="B34" s="9" t="s">
        <v>38</v>
      </c>
      <c r="C34" s="10">
        <f t="shared" si="3"/>
        <v>955320</v>
      </c>
      <c r="D34" s="27">
        <f t="shared" ref="D34:E34" si="12">D48+D61+D74+D87+D100+D113+D126</f>
        <v>736540</v>
      </c>
      <c r="E34" s="27">
        <f t="shared" si="12"/>
        <v>544397.49</v>
      </c>
      <c r="F34" s="49">
        <f t="shared" si="0"/>
        <v>0.73912820756510167</v>
      </c>
      <c r="G34" s="32"/>
      <c r="H34" s="32"/>
      <c r="I34" s="32"/>
    </row>
    <row r="35" spans="1:9" x14ac:dyDescent="0.2">
      <c r="A35" s="8" t="s">
        <v>39</v>
      </c>
      <c r="B35" s="9" t="s">
        <v>40</v>
      </c>
      <c r="C35" s="10">
        <f t="shared" si="3"/>
        <v>3928650</v>
      </c>
      <c r="D35" s="27">
        <f t="shared" ref="D35:E35" si="13">D49+D62+D75+D88+D101+D114+D127</f>
        <v>2581395</v>
      </c>
      <c r="E35" s="27">
        <f t="shared" si="13"/>
        <v>1726087.9500000002</v>
      </c>
      <c r="F35" s="49">
        <f t="shared" si="0"/>
        <v>0.66866479171145843</v>
      </c>
      <c r="G35" s="32"/>
      <c r="H35" s="32"/>
      <c r="I35" s="32"/>
    </row>
    <row r="36" spans="1:9" x14ac:dyDescent="0.2">
      <c r="A36" s="8" t="s">
        <v>41</v>
      </c>
      <c r="B36" s="9" t="s">
        <v>42</v>
      </c>
      <c r="C36" s="10">
        <f t="shared" si="3"/>
        <v>150800</v>
      </c>
      <c r="D36" s="27">
        <f t="shared" ref="D36:E36" si="14">D50+D63+D76+D89+D102+D115+D128</f>
        <v>94770</v>
      </c>
      <c r="E36" s="27">
        <f t="shared" si="14"/>
        <v>76053.010000000009</v>
      </c>
      <c r="F36" s="49">
        <f t="shared" si="0"/>
        <v>0.8025008969083044</v>
      </c>
      <c r="G36" s="32"/>
      <c r="H36" s="32"/>
      <c r="I36" s="32"/>
    </row>
    <row r="37" spans="1:9" ht="25.5" x14ac:dyDescent="0.2">
      <c r="A37" s="8" t="s">
        <v>43</v>
      </c>
      <c r="B37" s="9" t="s">
        <v>44</v>
      </c>
      <c r="C37" s="10">
        <f>C51+C64+C77+C90+C103+C116</f>
        <v>40507</v>
      </c>
      <c r="D37" s="27">
        <f t="shared" ref="D37:E37" si="15">D51+D64+D77+D90+D103+D116</f>
        <v>38507</v>
      </c>
      <c r="E37" s="27">
        <f t="shared" si="15"/>
        <v>27445</v>
      </c>
      <c r="F37" s="49">
        <f t="shared" si="0"/>
        <v>0.71272755602877402</v>
      </c>
      <c r="G37" s="32"/>
      <c r="H37" s="32"/>
      <c r="I37" s="32"/>
    </row>
    <row r="38" spans="1:9" x14ac:dyDescent="0.2">
      <c r="A38" s="8" t="s">
        <v>47</v>
      </c>
      <c r="B38" s="9" t="s">
        <v>48</v>
      </c>
      <c r="C38" s="10">
        <f>C129</f>
        <v>1500</v>
      </c>
      <c r="D38" s="27">
        <f t="shared" ref="D38:E38" si="16">D129</f>
        <v>1500</v>
      </c>
      <c r="E38" s="27">
        <f t="shared" si="16"/>
        <v>1429.71</v>
      </c>
      <c r="F38" s="49">
        <f t="shared" si="0"/>
        <v>0.95313999999999999</v>
      </c>
      <c r="G38" s="32"/>
      <c r="H38" s="32"/>
      <c r="I38" s="32"/>
    </row>
    <row r="39" spans="1:9" x14ac:dyDescent="0.2">
      <c r="A39" s="5" t="s">
        <v>53</v>
      </c>
      <c r="B39" s="11" t="s">
        <v>100</v>
      </c>
      <c r="C39" s="7">
        <f>C40+C41+C42+C43+C44+C45+C46+C47+C48+C49+C50+C51</f>
        <v>2802847</v>
      </c>
      <c r="D39" s="25">
        <f t="shared" ref="D39:E39" si="17">D40+D41+D42+D43+D44+D45+D46+D47+D48+D49+D50+D51</f>
        <v>2232817</v>
      </c>
      <c r="E39" s="25">
        <f t="shared" si="17"/>
        <v>2002263.61</v>
      </c>
      <c r="F39" s="49">
        <f t="shared" si="0"/>
        <v>0.89674326646563518</v>
      </c>
      <c r="G39" s="31"/>
      <c r="H39" s="31"/>
      <c r="I39" s="31"/>
    </row>
    <row r="40" spans="1:9" x14ac:dyDescent="0.2">
      <c r="A40" s="8" t="s">
        <v>25</v>
      </c>
      <c r="B40" s="9" t="s">
        <v>26</v>
      </c>
      <c r="C40" s="10">
        <v>1657200</v>
      </c>
      <c r="D40" s="17">
        <v>1327200</v>
      </c>
      <c r="E40" s="10">
        <v>1260240.1100000001</v>
      </c>
      <c r="F40" s="49">
        <f t="shared" si="0"/>
        <v>0.94954800331525024</v>
      </c>
    </row>
    <row r="41" spans="1:9" x14ac:dyDescent="0.2">
      <c r="A41" s="8" t="s">
        <v>27</v>
      </c>
      <c r="B41" s="9" t="s">
        <v>28</v>
      </c>
      <c r="C41" s="10">
        <v>366340</v>
      </c>
      <c r="D41" s="17">
        <v>292740</v>
      </c>
      <c r="E41" s="10">
        <v>284246.09999999998</v>
      </c>
      <c r="F41" s="49">
        <f t="shared" si="0"/>
        <v>0.97098483295757321</v>
      </c>
    </row>
    <row r="42" spans="1:9" x14ac:dyDescent="0.2">
      <c r="A42" s="8" t="s">
        <v>29</v>
      </c>
      <c r="B42" s="9" t="s">
        <v>30</v>
      </c>
      <c r="C42" s="10">
        <v>68100</v>
      </c>
      <c r="D42" s="17">
        <v>68100</v>
      </c>
      <c r="E42" s="10">
        <v>11159.8</v>
      </c>
      <c r="F42" s="49">
        <f t="shared" si="0"/>
        <v>0.16387371512481644</v>
      </c>
    </row>
    <row r="43" spans="1:9" x14ac:dyDescent="0.2">
      <c r="A43" s="8" t="s">
        <v>55</v>
      </c>
      <c r="B43" s="9" t="s">
        <v>56</v>
      </c>
      <c r="C43" s="10">
        <v>6000</v>
      </c>
      <c r="D43" s="17">
        <v>3000</v>
      </c>
      <c r="E43" s="10">
        <v>0</v>
      </c>
      <c r="F43" s="49">
        <f t="shared" si="0"/>
        <v>0</v>
      </c>
    </row>
    <row r="44" spans="1:9" x14ac:dyDescent="0.2">
      <c r="A44" s="8" t="s">
        <v>57</v>
      </c>
      <c r="B44" s="9" t="s">
        <v>58</v>
      </c>
      <c r="C44" s="10">
        <v>215500</v>
      </c>
      <c r="D44" s="17">
        <v>154745</v>
      </c>
      <c r="E44" s="10">
        <v>154478.04</v>
      </c>
      <c r="F44" s="49">
        <f t="shared" si="0"/>
        <v>0.99827483925167215</v>
      </c>
    </row>
    <row r="45" spans="1:9" x14ac:dyDescent="0.2">
      <c r="A45" s="8" t="s">
        <v>31</v>
      </c>
      <c r="B45" s="9" t="s">
        <v>32</v>
      </c>
      <c r="C45" s="10">
        <v>231547</v>
      </c>
      <c r="D45" s="17">
        <v>194212</v>
      </c>
      <c r="E45" s="10">
        <v>138973.26999999999</v>
      </c>
      <c r="F45" s="49">
        <f t="shared" si="0"/>
        <v>0.71557509319712476</v>
      </c>
    </row>
    <row r="46" spans="1:9" x14ac:dyDescent="0.2">
      <c r="A46" s="8" t="s">
        <v>33</v>
      </c>
      <c r="B46" s="9" t="s">
        <v>34</v>
      </c>
      <c r="C46" s="10">
        <v>5000</v>
      </c>
      <c r="D46" s="17">
        <v>5000</v>
      </c>
      <c r="E46" s="10">
        <v>510</v>
      </c>
      <c r="F46" s="49">
        <f t="shared" si="0"/>
        <v>0.10199999999999999</v>
      </c>
    </row>
    <row r="47" spans="1:9" x14ac:dyDescent="0.2">
      <c r="A47" s="8" t="s">
        <v>35</v>
      </c>
      <c r="B47" s="9" t="s">
        <v>36</v>
      </c>
      <c r="C47" s="10">
        <v>7260</v>
      </c>
      <c r="D47" s="17">
        <v>5450</v>
      </c>
      <c r="E47" s="10">
        <v>4731.6400000000003</v>
      </c>
      <c r="F47" s="49">
        <f t="shared" si="0"/>
        <v>0.86819082568807349</v>
      </c>
    </row>
    <row r="48" spans="1:9" x14ac:dyDescent="0.2">
      <c r="A48" s="8" t="s">
        <v>37</v>
      </c>
      <c r="B48" s="9" t="s">
        <v>38</v>
      </c>
      <c r="C48" s="10">
        <v>39800</v>
      </c>
      <c r="D48" s="17">
        <v>29000</v>
      </c>
      <c r="E48" s="10">
        <v>18129.580000000002</v>
      </c>
      <c r="F48" s="49">
        <f t="shared" si="0"/>
        <v>0.62515793103448281</v>
      </c>
    </row>
    <row r="49" spans="1:9" x14ac:dyDescent="0.2">
      <c r="A49" s="8" t="s">
        <v>39</v>
      </c>
      <c r="B49" s="9" t="s">
        <v>40</v>
      </c>
      <c r="C49" s="10">
        <v>199900</v>
      </c>
      <c r="D49" s="17">
        <v>147335</v>
      </c>
      <c r="E49" s="10">
        <v>127302.51</v>
      </c>
      <c r="F49" s="49">
        <f t="shared" si="0"/>
        <v>0.86403441137543691</v>
      </c>
    </row>
    <row r="50" spans="1:9" x14ac:dyDescent="0.2">
      <c r="A50" s="8" t="s">
        <v>41</v>
      </c>
      <c r="B50" s="9" t="s">
        <v>42</v>
      </c>
      <c r="C50" s="10">
        <v>1200</v>
      </c>
      <c r="D50" s="17">
        <v>1035</v>
      </c>
      <c r="E50" s="10">
        <v>902.56</v>
      </c>
      <c r="F50" s="49">
        <f t="shared" si="0"/>
        <v>0.87203864734299508</v>
      </c>
    </row>
    <row r="51" spans="1:9" ht="25.5" x14ac:dyDescent="0.2">
      <c r="A51" s="8" t="s">
        <v>43</v>
      </c>
      <c r="B51" s="9" t="s">
        <v>44</v>
      </c>
      <c r="C51" s="10">
        <v>5000</v>
      </c>
      <c r="D51" s="17">
        <v>5000</v>
      </c>
      <c r="E51" s="10">
        <v>1590</v>
      </c>
      <c r="F51" s="49">
        <f t="shared" si="0"/>
        <v>0.318</v>
      </c>
    </row>
    <row r="52" spans="1:9" x14ac:dyDescent="0.2">
      <c r="A52" s="5" t="s">
        <v>53</v>
      </c>
      <c r="B52" s="11" t="s">
        <v>101</v>
      </c>
      <c r="C52" s="7">
        <f>C53+C54+C55+C56+C57+C58+C59+C60+C61+C62+C63+C64</f>
        <v>10444860</v>
      </c>
      <c r="D52" s="25">
        <f t="shared" ref="D52:E52" si="18">D53+D54+D55+D56+D57+D58+D59+D60+D61+D62+D63+D64</f>
        <v>8182180</v>
      </c>
      <c r="E52" s="25">
        <f t="shared" si="18"/>
        <v>7461898.71</v>
      </c>
      <c r="F52" s="49">
        <f t="shared" si="0"/>
        <v>0.91196951301486895</v>
      </c>
      <c r="G52" s="31"/>
      <c r="H52" s="31"/>
      <c r="I52" s="31"/>
    </row>
    <row r="53" spans="1:9" x14ac:dyDescent="0.2">
      <c r="A53" s="8" t="s">
        <v>25</v>
      </c>
      <c r="B53" s="9" t="s">
        <v>26</v>
      </c>
      <c r="C53" s="10">
        <v>6253000</v>
      </c>
      <c r="D53" s="18">
        <v>5022000</v>
      </c>
      <c r="E53" s="10">
        <v>4853113.42</v>
      </c>
      <c r="F53" s="49">
        <f t="shared" si="0"/>
        <v>0.96637065312624448</v>
      </c>
    </row>
    <row r="54" spans="1:9" x14ac:dyDescent="0.2">
      <c r="A54" s="8" t="s">
        <v>27</v>
      </c>
      <c r="B54" s="9" t="s">
        <v>28</v>
      </c>
      <c r="C54" s="10">
        <v>1380560</v>
      </c>
      <c r="D54" s="18">
        <v>1107900</v>
      </c>
      <c r="E54" s="10">
        <v>1087474.8700000001</v>
      </c>
      <c r="F54" s="49">
        <f t="shared" si="0"/>
        <v>0.98156410325841692</v>
      </c>
    </row>
    <row r="55" spans="1:9" x14ac:dyDescent="0.2">
      <c r="A55" s="8" t="s">
        <v>29</v>
      </c>
      <c r="B55" s="9" t="s">
        <v>30</v>
      </c>
      <c r="C55" s="10">
        <v>260000</v>
      </c>
      <c r="D55" s="18">
        <v>170000</v>
      </c>
      <c r="E55" s="10">
        <v>137824.22</v>
      </c>
      <c r="F55" s="49">
        <f t="shared" si="0"/>
        <v>0.81073070588235296</v>
      </c>
    </row>
    <row r="56" spans="1:9" x14ac:dyDescent="0.2">
      <c r="A56" s="8" t="s">
        <v>55</v>
      </c>
      <c r="B56" s="9" t="s">
        <v>56</v>
      </c>
      <c r="C56" s="10">
        <v>15000</v>
      </c>
      <c r="D56" s="18">
        <v>15000</v>
      </c>
      <c r="E56" s="10">
        <v>0</v>
      </c>
      <c r="F56" s="49">
        <f t="shared" si="0"/>
        <v>0</v>
      </c>
    </row>
    <row r="57" spans="1:9" x14ac:dyDescent="0.2">
      <c r="A57" s="8" t="s">
        <v>57</v>
      </c>
      <c r="B57" s="9" t="s">
        <v>58</v>
      </c>
      <c r="C57" s="10">
        <v>930000</v>
      </c>
      <c r="D57" s="18">
        <v>841000</v>
      </c>
      <c r="E57" s="10">
        <v>674984.99</v>
      </c>
      <c r="F57" s="49">
        <f t="shared" si="0"/>
        <v>0.80259808561236623</v>
      </c>
    </row>
    <row r="58" spans="1:9" x14ac:dyDescent="0.2">
      <c r="A58" s="8" t="s">
        <v>31</v>
      </c>
      <c r="B58" s="9" t="s">
        <v>32</v>
      </c>
      <c r="C58" s="10">
        <v>384000</v>
      </c>
      <c r="D58" s="18">
        <v>322500</v>
      </c>
      <c r="E58" s="10">
        <v>191898.6</v>
      </c>
      <c r="F58" s="49">
        <f t="shared" si="0"/>
        <v>0.59503441860465123</v>
      </c>
    </row>
    <row r="59" spans="1:9" x14ac:dyDescent="0.2">
      <c r="A59" s="8" t="s">
        <v>33</v>
      </c>
      <c r="B59" s="9" t="s">
        <v>34</v>
      </c>
      <c r="C59" s="10">
        <v>10000</v>
      </c>
      <c r="D59" s="18">
        <v>10000</v>
      </c>
      <c r="E59" s="10">
        <v>0</v>
      </c>
      <c r="F59" s="49">
        <f t="shared" si="0"/>
        <v>0</v>
      </c>
    </row>
    <row r="60" spans="1:9" x14ac:dyDescent="0.2">
      <c r="A60" s="8" t="s">
        <v>35</v>
      </c>
      <c r="B60" s="9" t="s">
        <v>36</v>
      </c>
      <c r="C60" s="10">
        <v>88080</v>
      </c>
      <c r="D60" s="18">
        <v>66060</v>
      </c>
      <c r="E60" s="10">
        <v>48050.57</v>
      </c>
      <c r="F60" s="49">
        <f t="shared" si="0"/>
        <v>0.72737768695125637</v>
      </c>
    </row>
    <row r="61" spans="1:9" x14ac:dyDescent="0.2">
      <c r="A61" s="8" t="s">
        <v>37</v>
      </c>
      <c r="B61" s="9" t="s">
        <v>38</v>
      </c>
      <c r="C61" s="10">
        <v>264220</v>
      </c>
      <c r="D61" s="18">
        <v>198220</v>
      </c>
      <c r="E61" s="10">
        <v>120148.98</v>
      </c>
      <c r="F61" s="49">
        <f t="shared" si="0"/>
        <v>0.6061395419231157</v>
      </c>
    </row>
    <row r="62" spans="1:9" x14ac:dyDescent="0.2">
      <c r="A62" s="8" t="s">
        <v>39</v>
      </c>
      <c r="B62" s="9" t="s">
        <v>40</v>
      </c>
      <c r="C62" s="10">
        <v>825000</v>
      </c>
      <c r="D62" s="18">
        <v>400000</v>
      </c>
      <c r="E62" s="10">
        <v>327108.68</v>
      </c>
      <c r="F62" s="49">
        <f t="shared" si="0"/>
        <v>0.81777169999999999</v>
      </c>
    </row>
    <row r="63" spans="1:9" x14ac:dyDescent="0.2">
      <c r="A63" s="8" t="s">
        <v>41</v>
      </c>
      <c r="B63" s="9" t="s">
        <v>42</v>
      </c>
      <c r="C63" s="10">
        <v>25000</v>
      </c>
      <c r="D63" s="18">
        <v>19500</v>
      </c>
      <c r="E63" s="10">
        <v>12297.38</v>
      </c>
      <c r="F63" s="49">
        <f t="shared" si="0"/>
        <v>0.63063487179487177</v>
      </c>
    </row>
    <row r="64" spans="1:9" ht="25.5" x14ac:dyDescent="0.2">
      <c r="A64" s="8" t="s">
        <v>43</v>
      </c>
      <c r="B64" s="9" t="s">
        <v>44</v>
      </c>
      <c r="C64" s="10">
        <v>10000</v>
      </c>
      <c r="D64" s="18">
        <v>10000</v>
      </c>
      <c r="E64" s="10">
        <v>8997</v>
      </c>
      <c r="F64" s="49">
        <f t="shared" si="0"/>
        <v>0.89970000000000006</v>
      </c>
    </row>
    <row r="65" spans="1:9" x14ac:dyDescent="0.2">
      <c r="A65" s="5" t="s">
        <v>53</v>
      </c>
      <c r="B65" s="12" t="s">
        <v>102</v>
      </c>
      <c r="C65" s="7">
        <f>C66+C68+C67+C69+C70+C71+C72+C73+C74+C75+C76+C77</f>
        <v>7060571</v>
      </c>
      <c r="D65" s="25">
        <f t="shared" ref="D65:E65" si="19">D66+D68+D67+D69+D70+D71+D72+D73+D74+D75+D76+D77</f>
        <v>5770131</v>
      </c>
      <c r="E65" s="25">
        <f t="shared" si="19"/>
        <v>5262655.7400000012</v>
      </c>
      <c r="F65" s="49">
        <f t="shared" si="0"/>
        <v>0.91205134510810948</v>
      </c>
      <c r="G65" s="31"/>
      <c r="H65" s="31"/>
      <c r="I65" s="31"/>
    </row>
    <row r="66" spans="1:9" x14ac:dyDescent="0.2">
      <c r="A66" s="8" t="s">
        <v>25</v>
      </c>
      <c r="B66" s="9" t="s">
        <v>26</v>
      </c>
      <c r="C66" s="10">
        <v>4415000</v>
      </c>
      <c r="D66" s="19">
        <v>3488000</v>
      </c>
      <c r="E66" s="10">
        <v>3425108.91</v>
      </c>
      <c r="F66" s="49">
        <f t="shared" si="0"/>
        <v>0.98196929759174312</v>
      </c>
    </row>
    <row r="67" spans="1:9" x14ac:dyDescent="0.2">
      <c r="A67" s="8" t="s">
        <v>27</v>
      </c>
      <c r="B67" s="9" t="s">
        <v>28</v>
      </c>
      <c r="C67" s="10">
        <v>1162900</v>
      </c>
      <c r="D67" s="19">
        <v>962960</v>
      </c>
      <c r="E67" s="10">
        <v>776530.25</v>
      </c>
      <c r="F67" s="49">
        <f t="shared" si="0"/>
        <v>0.80639927930547484</v>
      </c>
    </row>
    <row r="68" spans="1:9" x14ac:dyDescent="0.2">
      <c r="A68" s="8" t="s">
        <v>29</v>
      </c>
      <c r="B68" s="9" t="s">
        <v>30</v>
      </c>
      <c r="C68" s="10">
        <v>189300</v>
      </c>
      <c r="D68" s="19">
        <v>189300</v>
      </c>
      <c r="E68" s="10">
        <v>173900.26</v>
      </c>
      <c r="F68" s="49">
        <f t="shared" si="0"/>
        <v>0.91864902271526683</v>
      </c>
    </row>
    <row r="69" spans="1:9" x14ac:dyDescent="0.2">
      <c r="A69" s="8" t="s">
        <v>55</v>
      </c>
      <c r="B69" s="9" t="s">
        <v>56</v>
      </c>
      <c r="C69" s="10">
        <v>7000</v>
      </c>
      <c r="D69" s="19">
        <v>7000</v>
      </c>
      <c r="E69" s="10">
        <v>1398</v>
      </c>
      <c r="F69" s="49">
        <f t="shared" si="0"/>
        <v>0.19971428571428571</v>
      </c>
    </row>
    <row r="70" spans="1:9" x14ac:dyDescent="0.2">
      <c r="A70" s="8" t="s">
        <v>57</v>
      </c>
      <c r="B70" s="9" t="s">
        <v>58</v>
      </c>
      <c r="C70" s="10">
        <v>700000</v>
      </c>
      <c r="D70" s="19">
        <v>639000</v>
      </c>
      <c r="E70" s="10">
        <v>512309.21</v>
      </c>
      <c r="F70" s="49">
        <f t="shared" si="0"/>
        <v>0.8017358528951487</v>
      </c>
    </row>
    <row r="71" spans="1:9" x14ac:dyDescent="0.2">
      <c r="A71" s="8" t="s">
        <v>31</v>
      </c>
      <c r="B71" s="9" t="s">
        <v>32</v>
      </c>
      <c r="C71" s="10">
        <v>264171</v>
      </c>
      <c r="D71" s="19">
        <v>264171</v>
      </c>
      <c r="E71" s="10">
        <v>199395.11</v>
      </c>
      <c r="F71" s="49">
        <f t="shared" si="0"/>
        <v>0.75479560587649663</v>
      </c>
    </row>
    <row r="72" spans="1:9" x14ac:dyDescent="0.2">
      <c r="A72" s="8" t="s">
        <v>33</v>
      </c>
      <c r="B72" s="9" t="s">
        <v>34</v>
      </c>
      <c r="C72" s="10">
        <v>5000</v>
      </c>
      <c r="D72" s="19">
        <v>4400</v>
      </c>
      <c r="E72" s="10">
        <v>1324</v>
      </c>
      <c r="F72" s="49">
        <f t="shared" ref="F72:F135" si="20">E72/D72</f>
        <v>0.3009090909090909</v>
      </c>
    </row>
    <row r="73" spans="1:9" x14ac:dyDescent="0.2">
      <c r="A73" s="8" t="s">
        <v>35</v>
      </c>
      <c r="B73" s="9" t="s">
        <v>36</v>
      </c>
      <c r="C73" s="10">
        <v>29200</v>
      </c>
      <c r="D73" s="19">
        <v>20800</v>
      </c>
      <c r="E73" s="10">
        <v>18285.490000000002</v>
      </c>
      <c r="F73" s="49">
        <f t="shared" si="20"/>
        <v>0.87911009615384628</v>
      </c>
    </row>
    <row r="74" spans="1:9" x14ac:dyDescent="0.2">
      <c r="A74" s="8" t="s">
        <v>37</v>
      </c>
      <c r="B74" s="9" t="s">
        <v>38</v>
      </c>
      <c r="C74" s="10">
        <v>59000</v>
      </c>
      <c r="D74" s="19">
        <v>40400</v>
      </c>
      <c r="E74" s="10">
        <v>27103.32</v>
      </c>
      <c r="F74" s="49">
        <f t="shared" si="20"/>
        <v>0.67087425742574258</v>
      </c>
    </row>
    <row r="75" spans="1:9" x14ac:dyDescent="0.2">
      <c r="A75" s="8" t="s">
        <v>39</v>
      </c>
      <c r="B75" s="9" t="s">
        <v>40</v>
      </c>
      <c r="C75" s="10">
        <v>199900</v>
      </c>
      <c r="D75" s="19">
        <v>127000</v>
      </c>
      <c r="E75" s="10">
        <v>105334.74</v>
      </c>
      <c r="F75" s="49">
        <f t="shared" si="20"/>
        <v>0.82940740157480319</v>
      </c>
    </row>
    <row r="76" spans="1:9" x14ac:dyDescent="0.2">
      <c r="A76" s="8" t="s">
        <v>41</v>
      </c>
      <c r="B76" s="9" t="s">
        <v>42</v>
      </c>
      <c r="C76" s="10">
        <v>24100</v>
      </c>
      <c r="D76" s="19">
        <v>24100</v>
      </c>
      <c r="E76" s="10">
        <v>19566.45</v>
      </c>
      <c r="F76" s="49">
        <f t="shared" si="20"/>
        <v>0.81188589211618256</v>
      </c>
    </row>
    <row r="77" spans="1:9" ht="25.5" x14ac:dyDescent="0.2">
      <c r="A77" s="8" t="s">
        <v>43</v>
      </c>
      <c r="B77" s="9" t="s">
        <v>44</v>
      </c>
      <c r="C77" s="10">
        <v>5000</v>
      </c>
      <c r="D77" s="19">
        <v>3000</v>
      </c>
      <c r="E77" s="10">
        <v>2400</v>
      </c>
      <c r="F77" s="49">
        <f t="shared" si="20"/>
        <v>0.8</v>
      </c>
    </row>
    <row r="78" spans="1:9" x14ac:dyDescent="0.2">
      <c r="A78" s="5" t="s">
        <v>53</v>
      </c>
      <c r="B78" s="12" t="s">
        <v>103</v>
      </c>
      <c r="C78" s="7">
        <f>C79+C80+C81+C82+C83+C84+C85+C86+C87+C88+C89+C90</f>
        <v>4886150</v>
      </c>
      <c r="D78" s="25">
        <f t="shared" ref="D78:E78" si="21">D79+D80+D81+D82+D83+D84+D85+D86+D87+D88+D89+D90</f>
        <v>3752040</v>
      </c>
      <c r="E78" s="25">
        <f t="shared" si="21"/>
        <v>3375702.03</v>
      </c>
      <c r="F78" s="49">
        <f t="shared" si="20"/>
        <v>0.89969777241180793</v>
      </c>
      <c r="G78" s="31"/>
      <c r="H78" s="31"/>
      <c r="I78" s="31"/>
    </row>
    <row r="79" spans="1:9" x14ac:dyDescent="0.2">
      <c r="A79" s="8" t="s">
        <v>25</v>
      </c>
      <c r="B79" s="9" t="s">
        <v>26</v>
      </c>
      <c r="C79" s="10">
        <v>2810200</v>
      </c>
      <c r="D79" s="20">
        <v>2155300</v>
      </c>
      <c r="E79" s="10">
        <v>2116304.5099999998</v>
      </c>
      <c r="F79" s="49">
        <f t="shared" si="20"/>
        <v>0.9819071637359067</v>
      </c>
    </row>
    <row r="80" spans="1:9" x14ac:dyDescent="0.2">
      <c r="A80" s="8" t="s">
        <v>27</v>
      </c>
      <c r="B80" s="9" t="s">
        <v>28</v>
      </c>
      <c r="C80" s="10">
        <v>618320</v>
      </c>
      <c r="D80" s="20">
        <v>474160</v>
      </c>
      <c r="E80" s="10">
        <v>474160</v>
      </c>
      <c r="F80" s="49">
        <f t="shared" si="20"/>
        <v>1</v>
      </c>
    </row>
    <row r="81" spans="1:9" x14ac:dyDescent="0.2">
      <c r="A81" s="8" t="s">
        <v>29</v>
      </c>
      <c r="B81" s="9" t="s">
        <v>30</v>
      </c>
      <c r="C81" s="10">
        <v>106300</v>
      </c>
      <c r="D81" s="20">
        <v>91300</v>
      </c>
      <c r="E81" s="10">
        <v>51231.5</v>
      </c>
      <c r="F81" s="49">
        <f t="shared" si="20"/>
        <v>0.56113362541073386</v>
      </c>
    </row>
    <row r="82" spans="1:9" x14ac:dyDescent="0.2">
      <c r="A82" s="8" t="s">
        <v>55</v>
      </c>
      <c r="B82" s="9" t="s">
        <v>56</v>
      </c>
      <c r="C82" s="10">
        <v>6000</v>
      </c>
      <c r="D82" s="20">
        <v>6000</v>
      </c>
      <c r="E82" s="10">
        <v>3000</v>
      </c>
      <c r="F82" s="49">
        <f t="shared" si="20"/>
        <v>0.5</v>
      </c>
    </row>
    <row r="83" spans="1:9" x14ac:dyDescent="0.2">
      <c r="A83" s="8" t="s">
        <v>57</v>
      </c>
      <c r="B83" s="9" t="s">
        <v>58</v>
      </c>
      <c r="C83" s="10">
        <v>434500</v>
      </c>
      <c r="D83" s="20">
        <v>260850</v>
      </c>
      <c r="E83" s="10">
        <v>240431.19</v>
      </c>
      <c r="F83" s="49">
        <f t="shared" si="20"/>
        <v>0.92172202415181137</v>
      </c>
    </row>
    <row r="84" spans="1:9" x14ac:dyDescent="0.2">
      <c r="A84" s="8" t="s">
        <v>31</v>
      </c>
      <c r="B84" s="9" t="s">
        <v>32</v>
      </c>
      <c r="C84" s="10">
        <v>324370</v>
      </c>
      <c r="D84" s="20">
        <v>318535</v>
      </c>
      <c r="E84" s="10">
        <v>167008.62</v>
      </c>
      <c r="F84" s="49">
        <f t="shared" si="20"/>
        <v>0.52430225877847014</v>
      </c>
    </row>
    <row r="85" spans="1:9" x14ac:dyDescent="0.2">
      <c r="A85" s="8" t="s">
        <v>33</v>
      </c>
      <c r="B85" s="9" t="s">
        <v>34</v>
      </c>
      <c r="C85" s="10">
        <v>7000</v>
      </c>
      <c r="D85" s="20">
        <v>7000</v>
      </c>
      <c r="E85" s="10">
        <v>0</v>
      </c>
      <c r="F85" s="49">
        <f t="shared" si="20"/>
        <v>0</v>
      </c>
    </row>
    <row r="86" spans="1:9" x14ac:dyDescent="0.2">
      <c r="A86" s="8" t="s">
        <v>35</v>
      </c>
      <c r="B86" s="9" t="s">
        <v>36</v>
      </c>
      <c r="C86" s="10">
        <v>45960</v>
      </c>
      <c r="D86" s="20">
        <v>34560</v>
      </c>
      <c r="E86" s="10">
        <v>13055.62</v>
      </c>
      <c r="F86" s="49">
        <f t="shared" si="20"/>
        <v>0.37776678240740741</v>
      </c>
    </row>
    <row r="87" spans="1:9" x14ac:dyDescent="0.2">
      <c r="A87" s="8" t="s">
        <v>37</v>
      </c>
      <c r="B87" s="9" t="s">
        <v>38</v>
      </c>
      <c r="C87" s="10">
        <v>66000</v>
      </c>
      <c r="D87" s="20">
        <v>51000</v>
      </c>
      <c r="E87" s="10">
        <v>39435.199999999997</v>
      </c>
      <c r="F87" s="49">
        <f t="shared" si="20"/>
        <v>0.77323921568627441</v>
      </c>
    </row>
    <row r="88" spans="1:9" x14ac:dyDescent="0.2">
      <c r="A88" s="8" t="s">
        <v>39</v>
      </c>
      <c r="B88" s="9" t="s">
        <v>40</v>
      </c>
      <c r="C88" s="10">
        <v>406300</v>
      </c>
      <c r="D88" s="20">
        <v>331300</v>
      </c>
      <c r="E88" s="10">
        <v>254021.63</v>
      </c>
      <c r="F88" s="49">
        <f t="shared" si="20"/>
        <v>0.76674201629942651</v>
      </c>
    </row>
    <row r="89" spans="1:9" x14ac:dyDescent="0.2">
      <c r="A89" s="8" t="s">
        <v>41</v>
      </c>
      <c r="B89" s="9" t="s">
        <v>42</v>
      </c>
      <c r="C89" s="10">
        <v>56200</v>
      </c>
      <c r="D89" s="20">
        <v>17035</v>
      </c>
      <c r="E89" s="10">
        <v>15753.76</v>
      </c>
      <c r="F89" s="49">
        <f t="shared" si="20"/>
        <v>0.92478778984443788</v>
      </c>
    </row>
    <row r="90" spans="1:9" ht="25.5" x14ac:dyDescent="0.2">
      <c r="A90" s="8" t="s">
        <v>43</v>
      </c>
      <c r="B90" s="9" t="s">
        <v>44</v>
      </c>
      <c r="C90" s="10">
        <v>5000</v>
      </c>
      <c r="D90" s="20">
        <v>5000</v>
      </c>
      <c r="E90" s="10">
        <v>1300</v>
      </c>
      <c r="F90" s="49">
        <f t="shared" si="20"/>
        <v>0.26</v>
      </c>
    </row>
    <row r="91" spans="1:9" x14ac:dyDescent="0.2">
      <c r="A91" s="5" t="s">
        <v>53</v>
      </c>
      <c r="B91" s="12" t="s">
        <v>104</v>
      </c>
      <c r="C91" s="7">
        <f>C92+C93+C94+C95+C96+C97+C98+C99+C100+C101+C102+C103</f>
        <v>7993800</v>
      </c>
      <c r="D91" s="25">
        <f t="shared" ref="D91:E91" si="22">D92+D93+D94+D95+D96+D97+D98+D99+D100+D101+D102+D103</f>
        <v>6754200</v>
      </c>
      <c r="E91" s="25">
        <f t="shared" si="22"/>
        <v>6145060.6500000004</v>
      </c>
      <c r="F91" s="49">
        <f t="shared" si="20"/>
        <v>0.90981324953362352</v>
      </c>
      <c r="G91" s="31"/>
      <c r="H91" s="31"/>
      <c r="I91" s="31"/>
    </row>
    <row r="92" spans="1:9" x14ac:dyDescent="0.2">
      <c r="A92" s="8" t="s">
        <v>25</v>
      </c>
      <c r="B92" s="9" t="s">
        <v>26</v>
      </c>
      <c r="C92" s="10">
        <v>5084600</v>
      </c>
      <c r="D92" s="21">
        <v>4456200</v>
      </c>
      <c r="E92" s="10">
        <v>4182482.11</v>
      </c>
      <c r="F92" s="49">
        <f t="shared" si="20"/>
        <v>0.93857594138503653</v>
      </c>
    </row>
    <row r="93" spans="1:9" x14ac:dyDescent="0.2">
      <c r="A93" s="8" t="s">
        <v>27</v>
      </c>
      <c r="B93" s="9" t="s">
        <v>28</v>
      </c>
      <c r="C93" s="10">
        <v>1118500</v>
      </c>
      <c r="D93" s="21">
        <v>980300</v>
      </c>
      <c r="E93" s="10">
        <v>913298.51</v>
      </c>
      <c r="F93" s="49">
        <f t="shared" si="20"/>
        <v>0.93165205549321639</v>
      </c>
    </row>
    <row r="94" spans="1:9" x14ac:dyDescent="0.2">
      <c r="A94" s="8" t="s">
        <v>29</v>
      </c>
      <c r="B94" s="9" t="s">
        <v>30</v>
      </c>
      <c r="C94" s="10">
        <v>146700</v>
      </c>
      <c r="D94" s="21">
        <v>126700</v>
      </c>
      <c r="E94" s="10">
        <v>86898.5</v>
      </c>
      <c r="F94" s="49">
        <f t="shared" si="20"/>
        <v>0.68586029992107345</v>
      </c>
    </row>
    <row r="95" spans="1:9" x14ac:dyDescent="0.2">
      <c r="A95" s="8" t="s">
        <v>55</v>
      </c>
      <c r="B95" s="9" t="s">
        <v>56</v>
      </c>
      <c r="C95" s="10">
        <v>6000</v>
      </c>
      <c r="D95" s="21">
        <v>6000</v>
      </c>
      <c r="E95" s="10">
        <v>6000</v>
      </c>
      <c r="F95" s="49">
        <f t="shared" si="20"/>
        <v>1</v>
      </c>
    </row>
    <row r="96" spans="1:9" x14ac:dyDescent="0.2">
      <c r="A96" s="8" t="s">
        <v>57</v>
      </c>
      <c r="B96" s="9" t="s">
        <v>58</v>
      </c>
      <c r="C96" s="10">
        <v>560000</v>
      </c>
      <c r="D96" s="21">
        <v>470000</v>
      </c>
      <c r="E96" s="10">
        <v>387850.59</v>
      </c>
      <c r="F96" s="49">
        <f t="shared" si="20"/>
        <v>0.82521402127659582</v>
      </c>
    </row>
    <row r="97" spans="1:9" x14ac:dyDescent="0.2">
      <c r="A97" s="8" t="s">
        <v>31</v>
      </c>
      <c r="B97" s="9" t="s">
        <v>32</v>
      </c>
      <c r="C97" s="10">
        <v>145200</v>
      </c>
      <c r="D97" s="21">
        <v>114400</v>
      </c>
      <c r="E97" s="10">
        <v>103245.07</v>
      </c>
      <c r="F97" s="49">
        <f t="shared" si="20"/>
        <v>0.90249187062937064</v>
      </c>
    </row>
    <row r="98" spans="1:9" x14ac:dyDescent="0.2">
      <c r="A98" s="8" t="s">
        <v>33</v>
      </c>
      <c r="B98" s="9" t="s">
        <v>34</v>
      </c>
      <c r="C98" s="10">
        <v>6000</v>
      </c>
      <c r="D98" s="21">
        <v>6000</v>
      </c>
      <c r="E98" s="10">
        <v>5880</v>
      </c>
      <c r="F98" s="49">
        <f t="shared" si="20"/>
        <v>0.98</v>
      </c>
    </row>
    <row r="99" spans="1:9" x14ac:dyDescent="0.2">
      <c r="A99" s="8" t="s">
        <v>35</v>
      </c>
      <c r="B99" s="9" t="s">
        <v>36</v>
      </c>
      <c r="C99" s="10">
        <v>72000</v>
      </c>
      <c r="D99" s="21">
        <v>48000</v>
      </c>
      <c r="E99" s="10">
        <v>44974.52</v>
      </c>
      <c r="F99" s="49">
        <f t="shared" si="20"/>
        <v>0.93696916666666663</v>
      </c>
    </row>
    <row r="100" spans="1:9" x14ac:dyDescent="0.2">
      <c r="A100" s="8" t="s">
        <v>37</v>
      </c>
      <c r="B100" s="9" t="s">
        <v>38</v>
      </c>
      <c r="C100" s="10">
        <v>130000</v>
      </c>
      <c r="D100" s="21">
        <v>106000</v>
      </c>
      <c r="E100" s="10">
        <v>91127.87</v>
      </c>
      <c r="F100" s="49">
        <f t="shared" si="20"/>
        <v>0.85969688679245282</v>
      </c>
    </row>
    <row r="101" spans="1:9" x14ac:dyDescent="0.2">
      <c r="A101" s="8" t="s">
        <v>39</v>
      </c>
      <c r="B101" s="9" t="s">
        <v>40</v>
      </c>
      <c r="C101" s="10">
        <v>700000</v>
      </c>
      <c r="D101" s="21">
        <v>420000</v>
      </c>
      <c r="E101" s="10">
        <v>303842.62</v>
      </c>
      <c r="F101" s="49">
        <f t="shared" si="20"/>
        <v>0.72343480952380956</v>
      </c>
    </row>
    <row r="102" spans="1:9" x14ac:dyDescent="0.2">
      <c r="A102" s="8" t="s">
        <v>41</v>
      </c>
      <c r="B102" s="9" t="s">
        <v>42</v>
      </c>
      <c r="C102" s="10">
        <v>15000</v>
      </c>
      <c r="D102" s="21">
        <v>10800</v>
      </c>
      <c r="E102" s="10">
        <v>10609.86</v>
      </c>
      <c r="F102" s="49">
        <f t="shared" si="20"/>
        <v>0.98239444444444446</v>
      </c>
    </row>
    <row r="103" spans="1:9" ht="25.5" x14ac:dyDescent="0.2">
      <c r="A103" s="8" t="s">
        <v>43</v>
      </c>
      <c r="B103" s="9" t="s">
        <v>44</v>
      </c>
      <c r="C103" s="10">
        <v>9800</v>
      </c>
      <c r="D103" s="21">
        <v>9800</v>
      </c>
      <c r="E103" s="10">
        <v>8851</v>
      </c>
      <c r="F103" s="49">
        <f t="shared" si="20"/>
        <v>0.90316326530612245</v>
      </c>
    </row>
    <row r="104" spans="1:9" x14ac:dyDescent="0.2">
      <c r="A104" s="5" t="s">
        <v>53</v>
      </c>
      <c r="B104" s="12" t="s">
        <v>105</v>
      </c>
      <c r="C104" s="7">
        <f>C105+C106+C107+C108+C109+C110+C111+C112+C113+C114+C115+C116</f>
        <v>9577043</v>
      </c>
      <c r="D104" s="25">
        <f t="shared" ref="D104:E104" si="23">D105+D106+D107+D108+D109+D110+D111+D112+D113+D114+D115+D116</f>
        <v>8281761</v>
      </c>
      <c r="E104" s="25">
        <f t="shared" si="23"/>
        <v>6668842.2599999998</v>
      </c>
      <c r="F104" s="49">
        <f t="shared" si="20"/>
        <v>0.80524447155623058</v>
      </c>
      <c r="G104" s="31"/>
      <c r="H104" s="31"/>
      <c r="I104" s="31"/>
    </row>
    <row r="105" spans="1:9" x14ac:dyDescent="0.2">
      <c r="A105" s="8" t="s">
        <v>25</v>
      </c>
      <c r="B105" s="9" t="s">
        <v>26</v>
      </c>
      <c r="C105" s="10">
        <v>5832400</v>
      </c>
      <c r="D105" s="22">
        <v>5040808</v>
      </c>
      <c r="E105" s="10">
        <v>4305683.62</v>
      </c>
      <c r="F105" s="49">
        <f t="shared" si="20"/>
        <v>0.8541653679330774</v>
      </c>
    </row>
    <row r="106" spans="1:9" x14ac:dyDescent="0.2">
      <c r="A106" s="8" t="s">
        <v>27</v>
      </c>
      <c r="B106" s="9" t="s">
        <v>28</v>
      </c>
      <c r="C106" s="10">
        <v>1285128</v>
      </c>
      <c r="D106" s="22">
        <v>1108978</v>
      </c>
      <c r="E106" s="10">
        <v>989487.55</v>
      </c>
      <c r="F106" s="49">
        <f t="shared" si="20"/>
        <v>0.89225173989024131</v>
      </c>
    </row>
    <row r="107" spans="1:9" x14ac:dyDescent="0.2">
      <c r="A107" s="8" t="s">
        <v>29</v>
      </c>
      <c r="B107" s="9" t="s">
        <v>30</v>
      </c>
      <c r="C107" s="10">
        <v>167300</v>
      </c>
      <c r="D107" s="22">
        <v>147300</v>
      </c>
      <c r="E107" s="10">
        <v>54600.18</v>
      </c>
      <c r="F107" s="49">
        <f t="shared" si="20"/>
        <v>0.37067331975560081</v>
      </c>
    </row>
    <row r="108" spans="1:9" x14ac:dyDescent="0.2">
      <c r="A108" s="8" t="s">
        <v>55</v>
      </c>
      <c r="B108" s="9" t="s">
        <v>56</v>
      </c>
      <c r="C108" s="10">
        <v>8000</v>
      </c>
      <c r="D108" s="22">
        <v>8000</v>
      </c>
      <c r="E108" s="10">
        <v>0</v>
      </c>
      <c r="F108" s="49">
        <f t="shared" si="20"/>
        <v>0</v>
      </c>
    </row>
    <row r="109" spans="1:9" x14ac:dyDescent="0.2">
      <c r="A109" s="8" t="s">
        <v>57</v>
      </c>
      <c r="B109" s="9" t="s">
        <v>58</v>
      </c>
      <c r="C109" s="10">
        <v>760000</v>
      </c>
      <c r="D109" s="22">
        <v>700000</v>
      </c>
      <c r="E109" s="10">
        <v>559664.63</v>
      </c>
      <c r="F109" s="49">
        <f t="shared" si="20"/>
        <v>0.79952089999999998</v>
      </c>
    </row>
    <row r="110" spans="1:9" x14ac:dyDescent="0.2">
      <c r="A110" s="8" t="s">
        <v>31</v>
      </c>
      <c r="B110" s="9" t="s">
        <v>32</v>
      </c>
      <c r="C110" s="10">
        <v>205048</v>
      </c>
      <c r="D110" s="22">
        <v>166048</v>
      </c>
      <c r="E110" s="10">
        <v>127162.65</v>
      </c>
      <c r="F110" s="49">
        <f t="shared" si="20"/>
        <v>0.76581861871266133</v>
      </c>
    </row>
    <row r="111" spans="1:9" x14ac:dyDescent="0.2">
      <c r="A111" s="8" t="s">
        <v>33</v>
      </c>
      <c r="B111" s="9" t="s">
        <v>34</v>
      </c>
      <c r="C111" s="10">
        <v>7000</v>
      </c>
      <c r="D111" s="22">
        <v>7000</v>
      </c>
      <c r="E111" s="10">
        <v>3225.05</v>
      </c>
      <c r="F111" s="49">
        <f t="shared" si="20"/>
        <v>0.46072142857142862</v>
      </c>
    </row>
    <row r="112" spans="1:9" x14ac:dyDescent="0.2">
      <c r="A112" s="8" t="s">
        <v>35</v>
      </c>
      <c r="B112" s="9" t="s">
        <v>36</v>
      </c>
      <c r="C112" s="10">
        <v>80010</v>
      </c>
      <c r="D112" s="22">
        <v>64000</v>
      </c>
      <c r="E112" s="10">
        <v>45690.14</v>
      </c>
      <c r="F112" s="49">
        <f t="shared" si="20"/>
        <v>0.71390843749999999</v>
      </c>
    </row>
    <row r="113" spans="1:9" x14ac:dyDescent="0.2">
      <c r="A113" s="8" t="s">
        <v>37</v>
      </c>
      <c r="B113" s="9" t="s">
        <v>38</v>
      </c>
      <c r="C113" s="10">
        <v>219900</v>
      </c>
      <c r="D113" s="22">
        <v>164920</v>
      </c>
      <c r="E113" s="10">
        <v>135694.03</v>
      </c>
      <c r="F113" s="49">
        <f t="shared" si="20"/>
        <v>0.82278698763036628</v>
      </c>
    </row>
    <row r="114" spans="1:9" x14ac:dyDescent="0.2">
      <c r="A114" s="8" t="s">
        <v>39</v>
      </c>
      <c r="B114" s="9" t="s">
        <v>40</v>
      </c>
      <c r="C114" s="10">
        <v>981550</v>
      </c>
      <c r="D114" s="22">
        <v>850000</v>
      </c>
      <c r="E114" s="10">
        <v>429224.91</v>
      </c>
      <c r="F114" s="49">
        <f t="shared" si="20"/>
        <v>0.50497048235294117</v>
      </c>
    </row>
    <row r="115" spans="1:9" x14ac:dyDescent="0.2">
      <c r="A115" s="8" t="s">
        <v>41</v>
      </c>
      <c r="B115" s="9" t="s">
        <v>42</v>
      </c>
      <c r="C115" s="10">
        <v>25000</v>
      </c>
      <c r="D115" s="22">
        <v>19000</v>
      </c>
      <c r="E115" s="10">
        <v>14102.5</v>
      </c>
      <c r="F115" s="49">
        <f t="shared" si="20"/>
        <v>0.74223684210526319</v>
      </c>
    </row>
    <row r="116" spans="1:9" ht="25.5" x14ac:dyDescent="0.2">
      <c r="A116" s="8" t="s">
        <v>43</v>
      </c>
      <c r="B116" s="9" t="s">
        <v>44</v>
      </c>
      <c r="C116" s="10">
        <v>5707</v>
      </c>
      <c r="D116" s="22">
        <v>5707</v>
      </c>
      <c r="E116" s="10">
        <v>4307</v>
      </c>
      <c r="F116" s="49">
        <f t="shared" si="20"/>
        <v>0.7546872262134221</v>
      </c>
    </row>
    <row r="117" spans="1:9" x14ac:dyDescent="0.2">
      <c r="A117" s="5" t="s">
        <v>53</v>
      </c>
      <c r="B117" s="12" t="s">
        <v>106</v>
      </c>
      <c r="C117" s="7">
        <f>C118+C119+C120+C121+C122+C123+C124+C125+C126+C127+C128+C129</f>
        <v>5788274</v>
      </c>
      <c r="D117" s="25">
        <f>D118+D119+D120+D121+D122+D123+D124+D125+D126+D127+D128+D129</f>
        <v>4272865</v>
      </c>
      <c r="E117" s="25">
        <f t="shared" ref="E117" si="24">E118+E119+E120+E121+E122+E123+E124+E125+E126+E127+E128+E129</f>
        <v>3812829.44</v>
      </c>
      <c r="F117" s="49">
        <f t="shared" si="20"/>
        <v>0.89233557343843062</v>
      </c>
      <c r="G117" s="31"/>
      <c r="H117" s="31"/>
      <c r="I117" s="31"/>
    </row>
    <row r="118" spans="1:9" x14ac:dyDescent="0.2">
      <c r="A118" s="8" t="s">
        <v>25</v>
      </c>
      <c r="B118" s="9" t="s">
        <v>26</v>
      </c>
      <c r="C118" s="10">
        <v>3433161</v>
      </c>
      <c r="D118" s="27">
        <v>2590366</v>
      </c>
      <c r="E118" s="10">
        <v>2588755.7200000002</v>
      </c>
      <c r="F118" s="49">
        <f t="shared" si="20"/>
        <v>0.99937835811618903</v>
      </c>
    </row>
    <row r="119" spans="1:9" x14ac:dyDescent="0.2">
      <c r="A119" s="8" t="s">
        <v>27</v>
      </c>
      <c r="B119" s="9" t="s">
        <v>28</v>
      </c>
      <c r="C119" s="10">
        <v>748697</v>
      </c>
      <c r="D119" s="27">
        <v>575823</v>
      </c>
      <c r="E119" s="10">
        <v>575469</v>
      </c>
      <c r="F119" s="49">
        <f t="shared" si="20"/>
        <v>0.999385227752278</v>
      </c>
    </row>
    <row r="120" spans="1:9" x14ac:dyDescent="0.2">
      <c r="A120" s="8" t="s">
        <v>29</v>
      </c>
      <c r="B120" s="9" t="s">
        <v>30</v>
      </c>
      <c r="C120" s="10">
        <v>121400</v>
      </c>
      <c r="D120" s="27">
        <v>121400</v>
      </c>
      <c r="E120" s="10">
        <v>0</v>
      </c>
      <c r="F120" s="49">
        <f t="shared" si="20"/>
        <v>0</v>
      </c>
    </row>
    <row r="121" spans="1:9" x14ac:dyDescent="0.2">
      <c r="A121" s="8" t="s">
        <v>55</v>
      </c>
      <c r="B121" s="9" t="s">
        <v>56</v>
      </c>
      <c r="C121" s="10">
        <v>8000</v>
      </c>
      <c r="D121" s="27">
        <v>8000</v>
      </c>
      <c r="E121" s="10">
        <v>0</v>
      </c>
      <c r="F121" s="49">
        <f t="shared" si="20"/>
        <v>0</v>
      </c>
    </row>
    <row r="122" spans="1:9" x14ac:dyDescent="0.2">
      <c r="A122" s="8" t="s">
        <v>57</v>
      </c>
      <c r="B122" s="9" t="s">
        <v>58</v>
      </c>
      <c r="C122" s="10">
        <v>500000</v>
      </c>
      <c r="D122" s="27">
        <v>350000</v>
      </c>
      <c r="E122" s="10">
        <v>285693.40999999997</v>
      </c>
      <c r="F122" s="49">
        <f t="shared" si="20"/>
        <v>0.81626688571428563</v>
      </c>
    </row>
    <row r="123" spans="1:9" x14ac:dyDescent="0.2">
      <c r="A123" s="8" t="s">
        <v>31</v>
      </c>
      <c r="B123" s="9" t="s">
        <v>32</v>
      </c>
      <c r="C123" s="10">
        <v>158016</v>
      </c>
      <c r="D123" s="27">
        <v>154016</v>
      </c>
      <c r="E123" s="10">
        <v>54722.92</v>
      </c>
      <c r="F123" s="49">
        <f t="shared" si="20"/>
        <v>0.3553067213795969</v>
      </c>
    </row>
    <row r="124" spans="1:9" x14ac:dyDescent="0.2">
      <c r="A124" s="8" t="s">
        <v>33</v>
      </c>
      <c r="B124" s="9" t="s">
        <v>34</v>
      </c>
      <c r="C124" s="10">
        <v>1000</v>
      </c>
      <c r="D124" s="27">
        <v>1000</v>
      </c>
      <c r="E124" s="10">
        <v>0</v>
      </c>
      <c r="F124" s="49">
        <f t="shared" si="20"/>
        <v>0</v>
      </c>
    </row>
    <row r="125" spans="1:9" x14ac:dyDescent="0.2">
      <c r="A125" s="8" t="s">
        <v>35</v>
      </c>
      <c r="B125" s="9" t="s">
        <v>36</v>
      </c>
      <c r="C125" s="10">
        <v>19800</v>
      </c>
      <c r="D125" s="27">
        <v>14700</v>
      </c>
      <c r="E125" s="10">
        <v>11926.81</v>
      </c>
      <c r="F125" s="49">
        <f t="shared" si="20"/>
        <v>0.81134761904761898</v>
      </c>
    </row>
    <row r="126" spans="1:9" x14ac:dyDescent="0.2">
      <c r="A126" s="8" t="s">
        <v>37</v>
      </c>
      <c r="B126" s="9" t="s">
        <v>38</v>
      </c>
      <c r="C126" s="10">
        <v>176400</v>
      </c>
      <c r="D126" s="27">
        <v>147000</v>
      </c>
      <c r="E126" s="10">
        <v>112758.51</v>
      </c>
      <c r="F126" s="49">
        <f t="shared" si="20"/>
        <v>0.76706469387755094</v>
      </c>
    </row>
    <row r="127" spans="1:9" x14ac:dyDescent="0.2">
      <c r="A127" s="8" t="s">
        <v>39</v>
      </c>
      <c r="B127" s="9" t="s">
        <v>40</v>
      </c>
      <c r="C127" s="10">
        <v>616000</v>
      </c>
      <c r="D127" s="27">
        <v>305760</v>
      </c>
      <c r="E127" s="10">
        <v>179252.86</v>
      </c>
      <c r="F127" s="49">
        <f t="shared" si="20"/>
        <v>0.58625346677132384</v>
      </c>
    </row>
    <row r="128" spans="1:9" x14ac:dyDescent="0.2">
      <c r="A128" s="8" t="s">
        <v>41</v>
      </c>
      <c r="B128" s="9" t="s">
        <v>42</v>
      </c>
      <c r="C128" s="10">
        <v>4300</v>
      </c>
      <c r="D128" s="27">
        <v>3300</v>
      </c>
      <c r="E128" s="10">
        <v>2820.5</v>
      </c>
      <c r="F128" s="49">
        <f t="shared" si="20"/>
        <v>0.85469696969696973</v>
      </c>
    </row>
    <row r="129" spans="1:9" x14ac:dyDescent="0.2">
      <c r="A129" s="8" t="s">
        <v>47</v>
      </c>
      <c r="B129" s="9" t="s">
        <v>48</v>
      </c>
      <c r="C129" s="10">
        <v>1500</v>
      </c>
      <c r="D129" s="27">
        <v>1500</v>
      </c>
      <c r="E129" s="10">
        <v>1429.71</v>
      </c>
      <c r="F129" s="49">
        <f t="shared" si="20"/>
        <v>0.95313999999999999</v>
      </c>
    </row>
    <row r="130" spans="1:9" ht="25.5" x14ac:dyDescent="0.2">
      <c r="A130" s="5" t="s">
        <v>59</v>
      </c>
      <c r="B130" s="6" t="s">
        <v>60</v>
      </c>
      <c r="C130" s="7">
        <f>C131</f>
        <v>300000</v>
      </c>
      <c r="D130" s="25">
        <f t="shared" ref="D130:E130" si="25">D131</f>
        <v>300000</v>
      </c>
      <c r="E130" s="25">
        <f t="shared" si="25"/>
        <v>300000</v>
      </c>
      <c r="F130" s="49">
        <f t="shared" si="20"/>
        <v>1</v>
      </c>
    </row>
    <row r="131" spans="1:9" ht="25.5" x14ac:dyDescent="0.2">
      <c r="A131" s="8" t="s">
        <v>51</v>
      </c>
      <c r="B131" s="9" t="s">
        <v>52</v>
      </c>
      <c r="C131" s="10">
        <v>300000</v>
      </c>
      <c r="D131" s="10">
        <v>300000</v>
      </c>
      <c r="E131" s="10">
        <v>300000</v>
      </c>
      <c r="F131" s="49">
        <f t="shared" si="20"/>
        <v>1</v>
      </c>
    </row>
    <row r="132" spans="1:9" x14ac:dyDescent="0.2">
      <c r="A132" s="5" t="s">
        <v>61</v>
      </c>
      <c r="B132" s="6" t="s">
        <v>62</v>
      </c>
      <c r="C132" s="7">
        <f>C133+C134</f>
        <v>264000</v>
      </c>
      <c r="D132" s="25">
        <f t="shared" ref="D132:E132" si="26">D133+D134</f>
        <v>144000</v>
      </c>
      <c r="E132" s="25">
        <f t="shared" si="26"/>
        <v>141196.54999999999</v>
      </c>
      <c r="F132" s="49">
        <f t="shared" si="20"/>
        <v>0.98053159722222216</v>
      </c>
      <c r="G132" s="31"/>
      <c r="H132" s="31"/>
      <c r="I132" s="31"/>
    </row>
    <row r="133" spans="1:9" x14ac:dyDescent="0.2">
      <c r="A133" s="8" t="s">
        <v>29</v>
      </c>
      <c r="B133" s="9" t="s">
        <v>30</v>
      </c>
      <c r="C133" s="10">
        <v>146000</v>
      </c>
      <c r="D133" s="10">
        <v>76000</v>
      </c>
      <c r="E133" s="10">
        <v>73436.55</v>
      </c>
      <c r="F133" s="49">
        <f t="shared" si="20"/>
        <v>0.96627039473684218</v>
      </c>
    </row>
    <row r="134" spans="1:9" ht="25.5" x14ac:dyDescent="0.2">
      <c r="A134" s="8" t="s">
        <v>43</v>
      </c>
      <c r="B134" s="9" t="s">
        <v>44</v>
      </c>
      <c r="C134" s="10">
        <v>118000</v>
      </c>
      <c r="D134" s="10">
        <v>68000</v>
      </c>
      <c r="E134" s="10">
        <v>67760</v>
      </c>
      <c r="F134" s="49">
        <f t="shared" si="20"/>
        <v>0.99647058823529411</v>
      </c>
    </row>
    <row r="135" spans="1:9" ht="51" x14ac:dyDescent="0.2">
      <c r="A135" s="5" t="s">
        <v>63</v>
      </c>
      <c r="B135" s="6" t="s">
        <v>64</v>
      </c>
      <c r="C135" s="7">
        <f>C136</f>
        <v>280000</v>
      </c>
      <c r="D135" s="25">
        <f t="shared" ref="D135:E135" si="27">D136</f>
        <v>280000</v>
      </c>
      <c r="E135" s="25">
        <f t="shared" si="27"/>
        <v>270000</v>
      </c>
      <c r="F135" s="49">
        <f t="shared" si="20"/>
        <v>0.9642857142857143</v>
      </c>
    </row>
    <row r="136" spans="1:9" ht="25.5" x14ac:dyDescent="0.2">
      <c r="A136" s="8" t="s">
        <v>43</v>
      </c>
      <c r="B136" s="9" t="s">
        <v>44</v>
      </c>
      <c r="C136" s="10">
        <v>280000</v>
      </c>
      <c r="D136" s="10">
        <v>280000</v>
      </c>
      <c r="E136" s="10">
        <v>270000</v>
      </c>
      <c r="F136" s="49">
        <f t="shared" ref="F136:F178" si="28">E136/D136</f>
        <v>0.9642857142857143</v>
      </c>
    </row>
    <row r="137" spans="1:9" ht="25.5" x14ac:dyDescent="0.2">
      <c r="A137" s="5" t="s">
        <v>65</v>
      </c>
      <c r="B137" s="6" t="s">
        <v>66</v>
      </c>
      <c r="C137" s="7">
        <f>C138</f>
        <v>4823000</v>
      </c>
      <c r="D137" s="25">
        <f>D138</f>
        <v>4388000</v>
      </c>
      <c r="E137" s="25">
        <f>E138</f>
        <v>2213300</v>
      </c>
      <c r="F137" s="49">
        <f t="shared" si="28"/>
        <v>0.50439835916134912</v>
      </c>
    </row>
    <row r="138" spans="1:9" x14ac:dyDescent="0.2">
      <c r="A138" s="8" t="s">
        <v>45</v>
      </c>
      <c r="B138" s="9" t="s">
        <v>46</v>
      </c>
      <c r="C138" s="10">
        <v>4823000</v>
      </c>
      <c r="D138" s="10">
        <v>4388000</v>
      </c>
      <c r="E138" s="10">
        <v>2213300</v>
      </c>
      <c r="F138" s="49">
        <f t="shared" si="28"/>
        <v>0.50439835916134912</v>
      </c>
    </row>
    <row r="139" spans="1:9" x14ac:dyDescent="0.2">
      <c r="A139" s="5" t="s">
        <v>67</v>
      </c>
      <c r="B139" s="6" t="s">
        <v>118</v>
      </c>
      <c r="C139" s="7">
        <f>C140+C141+C142+C143+C144+C145+C146+C147</f>
        <v>2763152</v>
      </c>
      <c r="D139" s="25">
        <f t="shared" ref="D139:E139" si="29">D140+D141+D142+D143+D144+D145+D146+D147</f>
        <v>2205052</v>
      </c>
      <c r="E139" s="25">
        <f t="shared" si="29"/>
        <v>1958603.42</v>
      </c>
      <c r="F139" s="49">
        <f t="shared" si="28"/>
        <v>0.88823457224591529</v>
      </c>
      <c r="G139" s="31"/>
      <c r="H139" s="31"/>
      <c r="I139" s="31"/>
    </row>
    <row r="140" spans="1:9" x14ac:dyDescent="0.2">
      <c r="A140" s="8" t="s">
        <v>25</v>
      </c>
      <c r="B140" s="9" t="s">
        <v>26</v>
      </c>
      <c r="C140" s="10">
        <v>1633900</v>
      </c>
      <c r="D140" s="10">
        <v>1282500</v>
      </c>
      <c r="E140" s="10">
        <v>1214367.07</v>
      </c>
      <c r="F140" s="49">
        <f t="shared" si="28"/>
        <v>0.94687490838206634</v>
      </c>
    </row>
    <row r="141" spans="1:9" x14ac:dyDescent="0.2">
      <c r="A141" s="8" t="s">
        <v>27</v>
      </c>
      <c r="B141" s="9" t="s">
        <v>28</v>
      </c>
      <c r="C141" s="10">
        <v>363390</v>
      </c>
      <c r="D141" s="10">
        <v>282290</v>
      </c>
      <c r="E141" s="10">
        <v>260795.51</v>
      </c>
      <c r="F141" s="49">
        <f t="shared" si="28"/>
        <v>0.92385670764107841</v>
      </c>
    </row>
    <row r="142" spans="1:9" x14ac:dyDescent="0.2">
      <c r="A142" s="8" t="s">
        <v>29</v>
      </c>
      <c r="B142" s="9" t="s">
        <v>30</v>
      </c>
      <c r="C142" s="10">
        <v>74452</v>
      </c>
      <c r="D142" s="10">
        <v>74452</v>
      </c>
      <c r="E142" s="10">
        <v>15000</v>
      </c>
      <c r="F142" s="49">
        <f t="shared" si="28"/>
        <v>0.20147208939988182</v>
      </c>
    </row>
    <row r="143" spans="1:9" x14ac:dyDescent="0.2">
      <c r="A143" s="8" t="s">
        <v>31</v>
      </c>
      <c r="B143" s="9" t="s">
        <v>32</v>
      </c>
      <c r="C143" s="10">
        <v>10000</v>
      </c>
      <c r="D143" s="10">
        <v>10000</v>
      </c>
      <c r="E143" s="10">
        <v>7705</v>
      </c>
      <c r="F143" s="49">
        <f t="shared" si="28"/>
        <v>0.77049999999999996</v>
      </c>
    </row>
    <row r="144" spans="1:9" x14ac:dyDescent="0.2">
      <c r="A144" s="8" t="s">
        <v>35</v>
      </c>
      <c r="B144" s="9" t="s">
        <v>36</v>
      </c>
      <c r="C144" s="10">
        <v>2510</v>
      </c>
      <c r="D144" s="10">
        <v>1910</v>
      </c>
      <c r="E144" s="10">
        <v>1303.45</v>
      </c>
      <c r="F144" s="49">
        <f t="shared" si="28"/>
        <v>0.68243455497382199</v>
      </c>
    </row>
    <row r="145" spans="1:9" x14ac:dyDescent="0.2">
      <c r="A145" s="8" t="s">
        <v>37</v>
      </c>
      <c r="B145" s="9" t="s">
        <v>38</v>
      </c>
      <c r="C145" s="10">
        <v>30000</v>
      </c>
      <c r="D145" s="10">
        <v>30000</v>
      </c>
      <c r="E145" s="10">
        <v>21345.25</v>
      </c>
      <c r="F145" s="49">
        <f t="shared" si="28"/>
        <v>0.7115083333333333</v>
      </c>
    </row>
    <row r="146" spans="1:9" x14ac:dyDescent="0.2">
      <c r="A146" s="8" t="s">
        <v>41</v>
      </c>
      <c r="B146" s="9" t="s">
        <v>42</v>
      </c>
      <c r="C146" s="10">
        <v>188900</v>
      </c>
      <c r="D146" s="10">
        <v>188900</v>
      </c>
      <c r="E146" s="10">
        <v>185894.24</v>
      </c>
      <c r="F146" s="49">
        <f t="shared" si="28"/>
        <v>0.9840880889359449</v>
      </c>
    </row>
    <row r="147" spans="1:9" ht="25.5" x14ac:dyDescent="0.2">
      <c r="A147" s="8" t="s">
        <v>43</v>
      </c>
      <c r="B147" s="9" t="s">
        <v>44</v>
      </c>
      <c r="C147" s="10">
        <v>460000</v>
      </c>
      <c r="D147" s="10">
        <v>335000</v>
      </c>
      <c r="E147" s="10">
        <v>252192.9</v>
      </c>
      <c r="F147" s="49">
        <f t="shared" si="28"/>
        <v>0.75281462686567158</v>
      </c>
    </row>
    <row r="148" spans="1:9" x14ac:dyDescent="0.2">
      <c r="A148" s="5" t="s">
        <v>69</v>
      </c>
      <c r="B148" s="6" t="s">
        <v>117</v>
      </c>
      <c r="C148" s="7">
        <f>C149</f>
        <v>700300</v>
      </c>
      <c r="D148" s="25">
        <f t="shared" ref="D148:E148" si="30">D149</f>
        <v>594500</v>
      </c>
      <c r="E148" s="25">
        <f t="shared" si="30"/>
        <v>352054.64</v>
      </c>
      <c r="F148" s="49">
        <f t="shared" si="28"/>
        <v>0.59218610597140453</v>
      </c>
    </row>
    <row r="149" spans="1:9" ht="25.5" x14ac:dyDescent="0.2">
      <c r="A149" s="8" t="s">
        <v>51</v>
      </c>
      <c r="B149" s="9" t="s">
        <v>52</v>
      </c>
      <c r="C149" s="10">
        <v>700300</v>
      </c>
      <c r="D149" s="10">
        <v>594500</v>
      </c>
      <c r="E149" s="10">
        <v>352054.64</v>
      </c>
      <c r="F149" s="49">
        <f t="shared" si="28"/>
        <v>0.59218610597140453</v>
      </c>
    </row>
    <row r="150" spans="1:9" x14ac:dyDescent="0.2">
      <c r="A150" s="5" t="s">
        <v>71</v>
      </c>
      <c r="B150" s="6" t="s">
        <v>72</v>
      </c>
      <c r="C150" s="7">
        <f>C151+C152</f>
        <v>995000</v>
      </c>
      <c r="D150" s="25">
        <f t="shared" ref="D150:E150" si="31">D151+D152</f>
        <v>995000</v>
      </c>
      <c r="E150" s="25">
        <f t="shared" si="31"/>
        <v>828060</v>
      </c>
      <c r="F150" s="49">
        <f t="shared" si="28"/>
        <v>0.83222110552763817</v>
      </c>
      <c r="G150" s="31"/>
      <c r="H150" s="31"/>
      <c r="I150" s="31"/>
    </row>
    <row r="151" spans="1:9" x14ac:dyDescent="0.2">
      <c r="A151" s="8" t="s">
        <v>29</v>
      </c>
      <c r="B151" s="9" t="s">
        <v>30</v>
      </c>
      <c r="C151" s="10">
        <v>143000</v>
      </c>
      <c r="D151" s="10">
        <v>143000</v>
      </c>
      <c r="E151" s="10">
        <v>89180</v>
      </c>
      <c r="F151" s="49">
        <f t="shared" si="28"/>
        <v>0.62363636363636366</v>
      </c>
    </row>
    <row r="152" spans="1:9" ht="25.5" x14ac:dyDescent="0.2">
      <c r="A152" s="8" t="s">
        <v>43</v>
      </c>
      <c r="B152" s="9" t="s">
        <v>44</v>
      </c>
      <c r="C152" s="10">
        <v>852000</v>
      </c>
      <c r="D152" s="10">
        <v>852000</v>
      </c>
      <c r="E152" s="10">
        <v>738880</v>
      </c>
      <c r="F152" s="49">
        <f t="shared" si="28"/>
        <v>0.86723004694835681</v>
      </c>
    </row>
    <row r="153" spans="1:9" x14ac:dyDescent="0.2">
      <c r="A153" s="5" t="s">
        <v>73</v>
      </c>
      <c r="B153" s="48" t="s">
        <v>110</v>
      </c>
      <c r="C153" s="7">
        <f>C154</f>
        <v>2199511</v>
      </c>
      <c r="D153" s="25">
        <f t="shared" ref="D153:E153" si="32">D154</f>
        <v>1869511</v>
      </c>
      <c r="E153" s="25">
        <f t="shared" si="32"/>
        <v>1745741.64</v>
      </c>
      <c r="F153" s="49">
        <f t="shared" si="28"/>
        <v>0.93379586426611016</v>
      </c>
    </row>
    <row r="154" spans="1:9" ht="25.5" x14ac:dyDescent="0.2">
      <c r="A154" s="8" t="s">
        <v>51</v>
      </c>
      <c r="B154" s="26" t="s">
        <v>113</v>
      </c>
      <c r="C154" s="10">
        <v>2199511</v>
      </c>
      <c r="D154" s="10">
        <v>1869511</v>
      </c>
      <c r="E154" s="10">
        <v>1745741.64</v>
      </c>
      <c r="F154" s="49">
        <f t="shared" si="28"/>
        <v>0.93379586426611016</v>
      </c>
    </row>
    <row r="155" spans="1:9" ht="38.25" x14ac:dyDescent="0.2">
      <c r="A155" s="5" t="s">
        <v>75</v>
      </c>
      <c r="B155" s="6" t="s">
        <v>76</v>
      </c>
      <c r="C155" s="7">
        <f>C157+C159</f>
        <v>6790476</v>
      </c>
      <c r="D155" s="25">
        <f t="shared" ref="D155:E155" si="33">D157+D159</f>
        <v>6790476</v>
      </c>
      <c r="E155" s="25">
        <f t="shared" si="33"/>
        <v>6455231.3899999997</v>
      </c>
      <c r="F155" s="49">
        <f t="shared" si="28"/>
        <v>0.95063017526311844</v>
      </c>
    </row>
    <row r="156" spans="1:9" s="23" customFormat="1" x14ac:dyDescent="0.2">
      <c r="A156" s="5" t="s">
        <v>75</v>
      </c>
      <c r="B156" s="6" t="s">
        <v>116</v>
      </c>
      <c r="C156" s="25">
        <f>C157</f>
        <v>6710476</v>
      </c>
      <c r="D156" s="25">
        <f t="shared" ref="D156:E156" si="34">D157</f>
        <v>6710476</v>
      </c>
      <c r="E156" s="25">
        <f t="shared" si="34"/>
        <v>6375475.3499999996</v>
      </c>
      <c r="F156" s="49">
        <f t="shared" si="28"/>
        <v>0.95007796019239166</v>
      </c>
      <c r="G156" s="29"/>
      <c r="H156" s="29"/>
      <c r="I156" s="29"/>
    </row>
    <row r="157" spans="1:9" s="16" customFormat="1" ht="25.5" x14ac:dyDescent="0.2">
      <c r="A157" s="13" t="s">
        <v>51</v>
      </c>
      <c r="B157" s="14" t="s">
        <v>52</v>
      </c>
      <c r="C157" s="10">
        <v>6710476</v>
      </c>
      <c r="D157" s="10">
        <v>6710476</v>
      </c>
      <c r="E157" s="10">
        <v>6375475.3499999996</v>
      </c>
      <c r="F157" s="49">
        <f t="shared" si="28"/>
        <v>0.95007796019239166</v>
      </c>
      <c r="G157" s="32"/>
      <c r="H157" s="29"/>
      <c r="I157" s="29"/>
    </row>
    <row r="158" spans="1:9" s="16" customFormat="1" ht="25.5" x14ac:dyDescent="0.2">
      <c r="A158" s="5" t="s">
        <v>75</v>
      </c>
      <c r="B158" s="6" t="s">
        <v>115</v>
      </c>
      <c r="C158" s="25">
        <f>C159</f>
        <v>80000</v>
      </c>
      <c r="D158" s="25">
        <f t="shared" ref="D158:E158" si="35">D159</f>
        <v>80000</v>
      </c>
      <c r="E158" s="25">
        <f t="shared" si="35"/>
        <v>79756.039999999994</v>
      </c>
      <c r="F158" s="49">
        <f t="shared" si="28"/>
        <v>0.99695049999999996</v>
      </c>
      <c r="G158" s="32"/>
      <c r="H158" s="29"/>
      <c r="I158" s="29"/>
    </row>
    <row r="159" spans="1:9" s="16" customFormat="1" ht="25.5" x14ac:dyDescent="0.2">
      <c r="A159" s="13" t="s">
        <v>51</v>
      </c>
      <c r="B159" s="14" t="s">
        <v>52</v>
      </c>
      <c r="C159" s="36">
        <v>80000</v>
      </c>
      <c r="D159" s="36">
        <v>80000</v>
      </c>
      <c r="E159" s="10">
        <v>79756.039999999994</v>
      </c>
      <c r="F159" s="49">
        <f t="shared" si="28"/>
        <v>0.99695049999999996</v>
      </c>
      <c r="G159" s="29"/>
      <c r="H159" s="29"/>
      <c r="I159" s="29"/>
    </row>
    <row r="160" spans="1:9" x14ac:dyDescent="0.2">
      <c r="A160" s="5" t="s">
        <v>77</v>
      </c>
      <c r="B160" s="6" t="s">
        <v>78</v>
      </c>
      <c r="C160" s="7">
        <f>C161+C163</f>
        <v>28313739</v>
      </c>
      <c r="D160" s="25">
        <f>D161+D163</f>
        <v>23360008</v>
      </c>
      <c r="E160" s="7">
        <v>19285128.890000001</v>
      </c>
      <c r="F160" s="49">
        <f t="shared" si="28"/>
        <v>0.82556174167406104</v>
      </c>
      <c r="G160" s="31"/>
      <c r="H160" s="31"/>
      <c r="I160" s="31"/>
    </row>
    <row r="161" spans="1:9" x14ac:dyDescent="0.2">
      <c r="A161" s="8" t="s">
        <v>37</v>
      </c>
      <c r="B161" s="9" t="s">
        <v>38</v>
      </c>
      <c r="C161" s="10">
        <v>3850000</v>
      </c>
      <c r="D161" s="10">
        <v>2880000</v>
      </c>
      <c r="E161" s="10">
        <v>1759226.7</v>
      </c>
      <c r="F161" s="49">
        <f t="shared" si="28"/>
        <v>0.61084260416666669</v>
      </c>
    </row>
    <row r="162" spans="1:9" s="23" customFormat="1" x14ac:dyDescent="0.2">
      <c r="A162" s="5" t="s">
        <v>77</v>
      </c>
      <c r="B162" s="6" t="s">
        <v>114</v>
      </c>
      <c r="C162" s="25">
        <f>C163</f>
        <v>24463739</v>
      </c>
      <c r="D162" s="25">
        <f t="shared" ref="D162:E162" si="36">D163</f>
        <v>20480008</v>
      </c>
      <c r="E162" s="25">
        <f t="shared" si="36"/>
        <v>17525902.190000001</v>
      </c>
      <c r="F162" s="49">
        <f t="shared" si="28"/>
        <v>0.85575660859116853</v>
      </c>
      <c r="G162" s="29"/>
      <c r="H162" s="29"/>
      <c r="I162" s="29"/>
    </row>
    <row r="163" spans="1:9" ht="25.5" x14ac:dyDescent="0.2">
      <c r="A163" s="8" t="s">
        <v>51</v>
      </c>
      <c r="B163" s="26" t="s">
        <v>113</v>
      </c>
      <c r="C163" s="10">
        <v>24463739</v>
      </c>
      <c r="D163" s="10">
        <v>20480008</v>
      </c>
      <c r="E163" s="10">
        <v>17525902.190000001</v>
      </c>
      <c r="F163" s="49">
        <f t="shared" si="28"/>
        <v>0.85575660859116853</v>
      </c>
    </row>
    <row r="164" spans="1:9" ht="63.75" x14ac:dyDescent="0.2">
      <c r="A164" s="5" t="s">
        <v>79</v>
      </c>
      <c r="B164" s="6" t="s">
        <v>80</v>
      </c>
      <c r="C164" s="7">
        <f>C165</f>
        <v>1000000</v>
      </c>
      <c r="D164" s="25">
        <f t="shared" ref="D164:E164" si="37">D165</f>
        <v>1000000</v>
      </c>
      <c r="E164" s="25">
        <f t="shared" si="37"/>
        <v>972883</v>
      </c>
      <c r="F164" s="49">
        <f t="shared" si="28"/>
        <v>0.97288300000000005</v>
      </c>
    </row>
    <row r="165" spans="1:9" ht="25.5" x14ac:dyDescent="0.2">
      <c r="A165" s="8" t="s">
        <v>51</v>
      </c>
      <c r="B165" s="9" t="s">
        <v>52</v>
      </c>
      <c r="C165" s="10">
        <v>1000000</v>
      </c>
      <c r="D165" s="10">
        <v>1000000</v>
      </c>
      <c r="E165" s="10">
        <v>972883</v>
      </c>
      <c r="F165" s="49">
        <f t="shared" si="28"/>
        <v>0.97288300000000005</v>
      </c>
    </row>
    <row r="166" spans="1:9" x14ac:dyDescent="0.2">
      <c r="A166" s="5" t="s">
        <v>81</v>
      </c>
      <c r="B166" s="48" t="s">
        <v>111</v>
      </c>
      <c r="C166" s="7">
        <f>C167</f>
        <v>109177</v>
      </c>
      <c r="D166" s="25">
        <f t="shared" ref="D166:E166" si="38">D167</f>
        <v>109177</v>
      </c>
      <c r="E166" s="25">
        <f t="shared" si="38"/>
        <v>99930.84</v>
      </c>
      <c r="F166" s="49">
        <f t="shared" si="28"/>
        <v>0.91531036756826067</v>
      </c>
    </row>
    <row r="167" spans="1:9" ht="25.5" x14ac:dyDescent="0.2">
      <c r="A167" s="8" t="s">
        <v>51</v>
      </c>
      <c r="B167" s="26" t="s">
        <v>113</v>
      </c>
      <c r="C167" s="10">
        <v>109177</v>
      </c>
      <c r="D167" s="10">
        <v>109177</v>
      </c>
      <c r="E167" s="10">
        <v>99930.84</v>
      </c>
      <c r="F167" s="49">
        <f t="shared" si="28"/>
        <v>0.91531036756826067</v>
      </c>
    </row>
    <row r="168" spans="1:9" x14ac:dyDescent="0.2">
      <c r="A168" s="5" t="s">
        <v>83</v>
      </c>
      <c r="B168" s="6" t="s">
        <v>84</v>
      </c>
      <c r="C168" s="7">
        <f>C169</f>
        <v>535000</v>
      </c>
      <c r="D168" s="25">
        <f t="shared" ref="D168:E168" si="39">D169</f>
        <v>435000</v>
      </c>
      <c r="E168" s="25">
        <f t="shared" si="39"/>
        <v>258011</v>
      </c>
      <c r="F168" s="49">
        <f t="shared" si="28"/>
        <v>0.59312873563218393</v>
      </c>
    </row>
    <row r="169" spans="1:9" x14ac:dyDescent="0.2">
      <c r="A169" s="8" t="s">
        <v>31</v>
      </c>
      <c r="B169" s="9" t="s">
        <v>32</v>
      </c>
      <c r="C169" s="10">
        <v>535000</v>
      </c>
      <c r="D169" s="10">
        <v>435000</v>
      </c>
      <c r="E169" s="10">
        <v>258011</v>
      </c>
      <c r="F169" s="49">
        <f t="shared" si="28"/>
        <v>0.59312873563218393</v>
      </c>
    </row>
    <row r="170" spans="1:9" ht="25.5" x14ac:dyDescent="0.2">
      <c r="A170" s="5" t="s">
        <v>85</v>
      </c>
      <c r="B170" s="6" t="s">
        <v>86</v>
      </c>
      <c r="C170" s="7">
        <f>C171</f>
        <v>130000</v>
      </c>
      <c r="D170" s="25">
        <f t="shared" ref="D170:E170" si="40">D171</f>
        <v>100000</v>
      </c>
      <c r="E170" s="25">
        <f t="shared" si="40"/>
        <v>15000</v>
      </c>
      <c r="F170" s="49">
        <f t="shared" si="28"/>
        <v>0.15</v>
      </c>
    </row>
    <row r="171" spans="1:9" x14ac:dyDescent="0.2">
      <c r="A171" s="8" t="s">
        <v>31</v>
      </c>
      <c r="B171" s="9" t="s">
        <v>32</v>
      </c>
      <c r="C171" s="10">
        <v>130000</v>
      </c>
      <c r="D171" s="10">
        <v>100000</v>
      </c>
      <c r="E171" s="10">
        <v>15000</v>
      </c>
      <c r="F171" s="49">
        <f t="shared" si="28"/>
        <v>0.15</v>
      </c>
    </row>
    <row r="172" spans="1:9" x14ac:dyDescent="0.2">
      <c r="A172" s="5" t="s">
        <v>87</v>
      </c>
      <c r="B172" s="48" t="s">
        <v>112</v>
      </c>
      <c r="C172" s="7">
        <f>C173</f>
        <v>1900000</v>
      </c>
      <c r="D172" s="25">
        <f t="shared" ref="D172:E172" si="41">D173</f>
        <v>1590000</v>
      </c>
      <c r="E172" s="25">
        <f t="shared" si="41"/>
        <v>1368567.39</v>
      </c>
      <c r="F172" s="49">
        <f t="shared" si="28"/>
        <v>0.86073420754716978</v>
      </c>
    </row>
    <row r="173" spans="1:9" ht="25.5" x14ac:dyDescent="0.2">
      <c r="A173" s="8" t="s">
        <v>51</v>
      </c>
      <c r="B173" s="26" t="s">
        <v>52</v>
      </c>
      <c r="C173" s="10">
        <v>1900000</v>
      </c>
      <c r="D173" s="10">
        <v>1590000</v>
      </c>
      <c r="E173" s="10">
        <v>1368567.39</v>
      </c>
      <c r="F173" s="49">
        <f t="shared" si="28"/>
        <v>0.86073420754716978</v>
      </c>
    </row>
    <row r="174" spans="1:9" ht="25.5" x14ac:dyDescent="0.2">
      <c r="A174" s="5" t="s">
        <v>89</v>
      </c>
      <c r="B174" s="6" t="s">
        <v>90</v>
      </c>
      <c r="C174" s="7">
        <f>C175</f>
        <v>100000</v>
      </c>
      <c r="D174" s="25">
        <f t="shared" ref="D174:E174" si="42">D175</f>
        <v>100000</v>
      </c>
      <c r="E174" s="25">
        <f t="shared" si="42"/>
        <v>0</v>
      </c>
      <c r="F174" s="49">
        <f t="shared" si="28"/>
        <v>0</v>
      </c>
    </row>
    <row r="175" spans="1:9" x14ac:dyDescent="0.2">
      <c r="A175" s="8" t="s">
        <v>31</v>
      </c>
      <c r="B175" s="9" t="s">
        <v>32</v>
      </c>
      <c r="C175" s="10">
        <v>100000</v>
      </c>
      <c r="D175" s="10">
        <v>100000</v>
      </c>
      <c r="E175" s="10">
        <v>0</v>
      </c>
      <c r="F175" s="49">
        <f t="shared" si="28"/>
        <v>0</v>
      </c>
    </row>
    <row r="176" spans="1:9" x14ac:dyDescent="0.2">
      <c r="A176" s="5" t="s">
        <v>91</v>
      </c>
      <c r="B176" s="6" t="s">
        <v>92</v>
      </c>
      <c r="C176" s="7">
        <f>C177</f>
        <v>1000000</v>
      </c>
      <c r="D176" s="25">
        <f t="shared" ref="D176:E176" si="43">D177</f>
        <v>1000000</v>
      </c>
      <c r="E176" s="25">
        <f t="shared" si="43"/>
        <v>1000000</v>
      </c>
      <c r="F176" s="49">
        <f t="shared" si="28"/>
        <v>1</v>
      </c>
    </row>
    <row r="177" spans="1:6" ht="25.5" x14ac:dyDescent="0.2">
      <c r="A177" s="8" t="s">
        <v>93</v>
      </c>
      <c r="B177" s="9" t="s">
        <v>94</v>
      </c>
      <c r="C177" s="10">
        <v>1000000</v>
      </c>
      <c r="D177" s="10">
        <v>1000000</v>
      </c>
      <c r="E177" s="10">
        <v>1000000</v>
      </c>
      <c r="F177" s="49">
        <f t="shared" si="28"/>
        <v>1</v>
      </c>
    </row>
    <row r="178" spans="1:6" x14ac:dyDescent="0.2">
      <c r="A178" s="5" t="s">
        <v>95</v>
      </c>
      <c r="B178" s="6" t="s">
        <v>96</v>
      </c>
      <c r="C178" s="7">
        <f>C6+C19+C25+C130+C132+C135+C137+C139+C148+C150+C153+C155+C160+C164+C166+C168+C170+C172+C174+C176</f>
        <v>125491611</v>
      </c>
      <c r="D178" s="25">
        <f t="shared" ref="D178:E178" si="44">D6+D19+D25+D130+D132+D135+D137+D139+D148+D150+D153+D155+D160+D164+D166+D168+D170+D172+D174+D176</f>
        <v>103612049</v>
      </c>
      <c r="E178" s="25">
        <f t="shared" si="44"/>
        <v>88010543.790000007</v>
      </c>
      <c r="F178" s="49">
        <f t="shared" si="28"/>
        <v>0.84942383284013623</v>
      </c>
    </row>
    <row r="180" spans="1:6" x14ac:dyDescent="0.2">
      <c r="C180" s="31"/>
      <c r="D180" s="31"/>
      <c r="E180" s="31"/>
    </row>
  </sheetData>
  <mergeCells count="2">
    <mergeCell ref="A2:E2"/>
    <mergeCell ref="A3:E3"/>
  </mergeCells>
  <pageMargins left="0.32" right="0.33" top="0.39370078740157499" bottom="0.39370078740157499" header="0" footer="0"/>
  <pageSetup paperSize="9" scale="51" fitToHeight="50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2"/>
  <sheetViews>
    <sheetView tabSelected="1" workbookViewId="0">
      <selection activeCell="D155" sqref="D155"/>
    </sheetView>
  </sheetViews>
  <sheetFormatPr defaultRowHeight="12.75" x14ac:dyDescent="0.2"/>
  <cols>
    <col min="1" max="1" width="10.7109375" style="16" customWidth="1"/>
    <col min="2" max="2" width="50.7109375" style="16" customWidth="1"/>
    <col min="3" max="4" width="13.85546875" style="16" customWidth="1"/>
    <col min="5" max="5" width="12.42578125" style="16" customWidth="1"/>
    <col min="6" max="6" width="9.28515625" style="16" customWidth="1"/>
    <col min="7" max="7" width="11.85546875" style="29" customWidth="1"/>
    <col min="8" max="8" width="11.7109375" style="29" customWidth="1"/>
    <col min="9" max="9" width="11.85546875" style="29" customWidth="1"/>
    <col min="10" max="16384" width="9.140625" style="23"/>
  </cols>
  <sheetData>
    <row r="1" spans="1:9" ht="18.75" x14ac:dyDescent="0.3">
      <c r="A1" s="52" t="s">
        <v>107</v>
      </c>
      <c r="B1" s="53"/>
      <c r="C1" s="53"/>
      <c r="D1" s="53"/>
      <c r="E1" s="53"/>
    </row>
    <row r="2" spans="1:9" x14ac:dyDescent="0.2">
      <c r="A2" s="53" t="s">
        <v>3</v>
      </c>
      <c r="B2" s="53"/>
      <c r="C2" s="53"/>
      <c r="D2" s="53"/>
      <c r="E2" s="53"/>
    </row>
    <row r="3" spans="1:9" ht="13.5" thickBot="1" x14ac:dyDescent="0.25">
      <c r="F3" s="47" t="s">
        <v>4</v>
      </c>
    </row>
    <row r="4" spans="1:9" s="24" customFormat="1" ht="63.75" x14ac:dyDescent="0.2">
      <c r="A4" s="37" t="s">
        <v>5</v>
      </c>
      <c r="B4" s="38" t="s">
        <v>6</v>
      </c>
      <c r="C4" s="38" t="s">
        <v>97</v>
      </c>
      <c r="D4" s="38" t="s">
        <v>98</v>
      </c>
      <c r="E4" s="38" t="s">
        <v>99</v>
      </c>
      <c r="F4" s="39" t="s">
        <v>17</v>
      </c>
      <c r="G4" s="30"/>
      <c r="H4" s="30"/>
      <c r="I4" s="30"/>
    </row>
    <row r="5" spans="1:9" ht="53.25" customHeight="1" x14ac:dyDescent="0.2">
      <c r="A5" s="40" t="s">
        <v>23</v>
      </c>
      <c r="B5" s="33" t="s">
        <v>24</v>
      </c>
      <c r="C5" s="28">
        <f>C6+C7+C8+C9+C10+C11+C12+C13+C14+C15+C16+C17</f>
        <v>22145480</v>
      </c>
      <c r="D5" s="28">
        <f>D6+D7+D8+D9+D10+D11+D12+D13+D14+D15+D16+D17</f>
        <v>16756100</v>
      </c>
      <c r="E5" s="28">
        <f>E6+E7+E8+E9+E10+E11+E12+E13+E14+E15+E16+E17</f>
        <v>14491456.299999999</v>
      </c>
      <c r="F5" s="41">
        <f>E5/D5</f>
        <v>0.86484661108491823</v>
      </c>
      <c r="G5" s="31"/>
      <c r="H5" s="31"/>
      <c r="I5" s="31"/>
    </row>
    <row r="6" spans="1:9" x14ac:dyDescent="0.2">
      <c r="A6" s="42" t="s">
        <v>25</v>
      </c>
      <c r="B6" s="26" t="s">
        <v>26</v>
      </c>
      <c r="C6" s="15">
        <v>15156980</v>
      </c>
      <c r="D6" s="15">
        <v>11400000</v>
      </c>
      <c r="E6" s="15">
        <v>10564393.74</v>
      </c>
      <c r="F6" s="41">
        <f t="shared" ref="F6:F70" si="0">E6/D6</f>
        <v>0.92670120526315791</v>
      </c>
    </row>
    <row r="7" spans="1:9" x14ac:dyDescent="0.2">
      <c r="A7" s="42" t="s">
        <v>27</v>
      </c>
      <c r="B7" s="26" t="s">
        <v>28</v>
      </c>
      <c r="C7" s="15">
        <v>3408200</v>
      </c>
      <c r="D7" s="15">
        <v>2546000</v>
      </c>
      <c r="E7" s="15">
        <v>2363413.12</v>
      </c>
      <c r="F7" s="41">
        <f t="shared" si="0"/>
        <v>0.92828480754124121</v>
      </c>
    </row>
    <row r="8" spans="1:9" x14ac:dyDescent="0.2">
      <c r="A8" s="42" t="s">
        <v>29</v>
      </c>
      <c r="B8" s="26" t="s">
        <v>30</v>
      </c>
      <c r="C8" s="15">
        <v>825000</v>
      </c>
      <c r="D8" s="15">
        <v>725000</v>
      </c>
      <c r="E8" s="15">
        <v>661849.86</v>
      </c>
      <c r="F8" s="41">
        <f t="shared" si="0"/>
        <v>0.91289635862068963</v>
      </c>
    </row>
    <row r="9" spans="1:9" x14ac:dyDescent="0.2">
      <c r="A9" s="42" t="s">
        <v>31</v>
      </c>
      <c r="B9" s="26" t="s">
        <v>32</v>
      </c>
      <c r="C9" s="15">
        <v>1595500</v>
      </c>
      <c r="D9" s="15">
        <v>1235500</v>
      </c>
      <c r="E9" s="15">
        <v>552422.13</v>
      </c>
      <c r="F9" s="41">
        <f t="shared" si="0"/>
        <v>0.44712434641845406</v>
      </c>
    </row>
    <row r="10" spans="1:9" x14ac:dyDescent="0.2">
      <c r="A10" s="42" t="s">
        <v>33</v>
      </c>
      <c r="B10" s="26" t="s">
        <v>34</v>
      </c>
      <c r="C10" s="15">
        <v>50000</v>
      </c>
      <c r="D10" s="15">
        <v>50000</v>
      </c>
      <c r="E10" s="15">
        <v>10887.99</v>
      </c>
      <c r="F10" s="41">
        <f t="shared" si="0"/>
        <v>0.2177598</v>
      </c>
    </row>
    <row r="11" spans="1:9" x14ac:dyDescent="0.2">
      <c r="A11" s="42" t="s">
        <v>35</v>
      </c>
      <c r="B11" s="26" t="s">
        <v>36</v>
      </c>
      <c r="C11" s="15">
        <v>20000</v>
      </c>
      <c r="D11" s="15">
        <v>15300</v>
      </c>
      <c r="E11" s="15">
        <v>6056.43</v>
      </c>
      <c r="F11" s="41">
        <f t="shared" si="0"/>
        <v>0.39584509803921569</v>
      </c>
    </row>
    <row r="12" spans="1:9" x14ac:dyDescent="0.2">
      <c r="A12" s="42" t="s">
        <v>37</v>
      </c>
      <c r="B12" s="26" t="s">
        <v>38</v>
      </c>
      <c r="C12" s="15">
        <v>250000</v>
      </c>
      <c r="D12" s="15">
        <v>187500</v>
      </c>
      <c r="E12" s="15">
        <v>111272.91</v>
      </c>
      <c r="F12" s="41">
        <f t="shared" si="0"/>
        <v>0.59345552000000001</v>
      </c>
    </row>
    <row r="13" spans="1:9" x14ac:dyDescent="0.2">
      <c r="A13" s="42" t="s">
        <v>39</v>
      </c>
      <c r="B13" s="26" t="s">
        <v>40</v>
      </c>
      <c r="C13" s="15">
        <v>510000</v>
      </c>
      <c r="D13" s="15">
        <v>300000</v>
      </c>
      <c r="E13" s="15">
        <v>95806.43</v>
      </c>
      <c r="F13" s="41">
        <f t="shared" si="0"/>
        <v>0.31935476666666662</v>
      </c>
    </row>
    <row r="14" spans="1:9" x14ac:dyDescent="0.2">
      <c r="A14" s="42" t="s">
        <v>41</v>
      </c>
      <c r="B14" s="26" t="s">
        <v>42</v>
      </c>
      <c r="C14" s="15">
        <v>150000</v>
      </c>
      <c r="D14" s="15">
        <v>137000</v>
      </c>
      <c r="E14" s="15">
        <v>62880</v>
      </c>
      <c r="F14" s="41">
        <f t="shared" si="0"/>
        <v>0.45897810218978102</v>
      </c>
    </row>
    <row r="15" spans="1:9" ht="25.5" x14ac:dyDescent="0.2">
      <c r="A15" s="42" t="s">
        <v>43</v>
      </c>
      <c r="B15" s="26" t="s">
        <v>44</v>
      </c>
      <c r="C15" s="15">
        <v>29800</v>
      </c>
      <c r="D15" s="15">
        <v>29800</v>
      </c>
      <c r="E15" s="15">
        <v>8216</v>
      </c>
      <c r="F15" s="41">
        <f t="shared" si="0"/>
        <v>0.27570469798657721</v>
      </c>
    </row>
    <row r="16" spans="1:9" x14ac:dyDescent="0.2">
      <c r="A16" s="42" t="s">
        <v>45</v>
      </c>
      <c r="B16" s="26" t="s">
        <v>46</v>
      </c>
      <c r="C16" s="15">
        <v>10000</v>
      </c>
      <c r="D16" s="15">
        <v>10000</v>
      </c>
      <c r="E16" s="15">
        <v>5000</v>
      </c>
      <c r="F16" s="41">
        <f t="shared" si="0"/>
        <v>0.5</v>
      </c>
    </row>
    <row r="17" spans="1:9" x14ac:dyDescent="0.2">
      <c r="A17" s="42" t="s">
        <v>47</v>
      </c>
      <c r="B17" s="26" t="s">
        <v>48</v>
      </c>
      <c r="C17" s="15">
        <v>140000</v>
      </c>
      <c r="D17" s="15">
        <v>120000</v>
      </c>
      <c r="E17" s="15">
        <v>49257.69</v>
      </c>
      <c r="F17" s="41">
        <f t="shared" si="0"/>
        <v>0.41048075000000001</v>
      </c>
    </row>
    <row r="18" spans="1:9" x14ac:dyDescent="0.2">
      <c r="A18" s="40" t="s">
        <v>49</v>
      </c>
      <c r="B18" s="33" t="s">
        <v>50</v>
      </c>
      <c r="C18" s="28">
        <f>C19+C20+C21+C23</f>
        <v>2589231</v>
      </c>
      <c r="D18" s="28">
        <f>D19+D20+D21+D23</f>
        <v>2349231</v>
      </c>
      <c r="E18" s="28">
        <f>E19+E20+E21+E23</f>
        <v>1526126.29</v>
      </c>
      <c r="F18" s="41">
        <f t="shared" si="0"/>
        <v>0.64962802295729971</v>
      </c>
      <c r="G18" s="31"/>
      <c r="H18" s="31"/>
      <c r="I18" s="31"/>
    </row>
    <row r="19" spans="1:9" x14ac:dyDescent="0.2">
      <c r="A19" s="42" t="s">
        <v>29</v>
      </c>
      <c r="B19" s="14" t="s">
        <v>30</v>
      </c>
      <c r="C19" s="15">
        <v>550000</v>
      </c>
      <c r="D19" s="15">
        <v>550000</v>
      </c>
      <c r="E19" s="15">
        <v>423510.92</v>
      </c>
      <c r="F19" s="41">
        <f t="shared" si="0"/>
        <v>0.77001985454545452</v>
      </c>
    </row>
    <row r="20" spans="1:9" x14ac:dyDescent="0.2">
      <c r="A20" s="42" t="s">
        <v>31</v>
      </c>
      <c r="B20" s="14" t="s">
        <v>32</v>
      </c>
      <c r="C20" s="15">
        <v>371000</v>
      </c>
      <c r="D20" s="15">
        <v>371000</v>
      </c>
      <c r="E20" s="15">
        <v>74564.899999999994</v>
      </c>
      <c r="F20" s="41">
        <f t="shared" si="0"/>
        <v>0.20098355795148246</v>
      </c>
    </row>
    <row r="21" spans="1:9" ht="25.5" x14ac:dyDescent="0.2">
      <c r="A21" s="42" t="s">
        <v>43</v>
      </c>
      <c r="B21" s="14" t="s">
        <v>44</v>
      </c>
      <c r="C21" s="15">
        <v>150000</v>
      </c>
      <c r="D21" s="15">
        <v>150000</v>
      </c>
      <c r="E21" s="15">
        <v>0</v>
      </c>
      <c r="F21" s="41">
        <f t="shared" si="0"/>
        <v>0</v>
      </c>
    </row>
    <row r="22" spans="1:9" x14ac:dyDescent="0.2">
      <c r="A22" s="40" t="s">
        <v>49</v>
      </c>
      <c r="B22" s="48" t="s">
        <v>108</v>
      </c>
      <c r="C22" s="28">
        <f>C23</f>
        <v>1518231</v>
      </c>
      <c r="D22" s="28">
        <f t="shared" ref="D22:E22" si="1">D23</f>
        <v>1278231</v>
      </c>
      <c r="E22" s="28">
        <f t="shared" si="1"/>
        <v>1028050.47</v>
      </c>
      <c r="F22" s="41">
        <f t="shared" si="0"/>
        <v>0.80427596420365333</v>
      </c>
    </row>
    <row r="23" spans="1:9" ht="25.5" x14ac:dyDescent="0.2">
      <c r="A23" s="42" t="s">
        <v>51</v>
      </c>
      <c r="B23" s="14" t="s">
        <v>52</v>
      </c>
      <c r="C23" s="15">
        <v>1518231</v>
      </c>
      <c r="D23" s="15">
        <v>1278231</v>
      </c>
      <c r="E23" s="15">
        <v>1028050.47</v>
      </c>
      <c r="F23" s="41">
        <f t="shared" si="0"/>
        <v>0.80427596420365333</v>
      </c>
    </row>
    <row r="24" spans="1:9" x14ac:dyDescent="0.2">
      <c r="A24" s="40" t="s">
        <v>53</v>
      </c>
      <c r="B24" s="48" t="s">
        <v>109</v>
      </c>
      <c r="C24" s="28">
        <f>C25+C26+C27+C28+C29+C30+C31+C32+C33+C34+C35+C36+C37</f>
        <v>48553545</v>
      </c>
      <c r="D24" s="28">
        <f t="shared" ref="D24" si="2">D25+D26+D27+D28+D29+D30+D31+D32+D33+D34+D35+D36+D37</f>
        <v>39245994</v>
      </c>
      <c r="E24" s="28">
        <f>E25+E26+E27+E28+E29+E30+E31+E32+E33+E34+E35+E36+E37</f>
        <v>34729252.439999998</v>
      </c>
      <c r="F24" s="41">
        <f t="shared" si="0"/>
        <v>0.88491203560801635</v>
      </c>
      <c r="G24" s="31"/>
      <c r="H24" s="31"/>
      <c r="I24" s="31"/>
    </row>
    <row r="25" spans="1:9" x14ac:dyDescent="0.2">
      <c r="A25" s="42" t="s">
        <v>25</v>
      </c>
      <c r="B25" s="14" t="s">
        <v>26</v>
      </c>
      <c r="C25" s="15">
        <f t="shared" ref="C25:C35" si="3">C39+C52+C65+C78+C91+C104+C117</f>
        <v>29485561</v>
      </c>
      <c r="D25" s="15">
        <f t="shared" ref="D25:E35" si="4">D39+D52+D65+D78+D91+D104+D117</f>
        <v>24079874</v>
      </c>
      <c r="E25" s="15">
        <f>E39+E52+E65+E78+E91+E104+E117</f>
        <v>22731688.399999999</v>
      </c>
      <c r="F25" s="41">
        <f t="shared" si="0"/>
        <v>0.94401193295280528</v>
      </c>
      <c r="G25" s="32"/>
      <c r="H25" s="32"/>
      <c r="I25" s="32"/>
    </row>
    <row r="26" spans="1:9" x14ac:dyDescent="0.2">
      <c r="A26" s="42" t="s">
        <v>27</v>
      </c>
      <c r="B26" s="14" t="s">
        <v>28</v>
      </c>
      <c r="C26" s="15">
        <f t="shared" si="3"/>
        <v>6680445</v>
      </c>
      <c r="D26" s="15">
        <f t="shared" si="4"/>
        <v>5502861</v>
      </c>
      <c r="E26" s="15">
        <f t="shared" si="4"/>
        <v>5100666.28</v>
      </c>
      <c r="F26" s="41">
        <f t="shared" si="0"/>
        <v>0.92691170647414145</v>
      </c>
      <c r="G26" s="32"/>
      <c r="H26" s="32"/>
      <c r="I26" s="32"/>
    </row>
    <row r="27" spans="1:9" x14ac:dyDescent="0.2">
      <c r="A27" s="42" t="s">
        <v>29</v>
      </c>
      <c r="B27" s="14" t="s">
        <v>30</v>
      </c>
      <c r="C27" s="15">
        <f t="shared" si="3"/>
        <v>1059100</v>
      </c>
      <c r="D27" s="15">
        <f t="shared" si="4"/>
        <v>914100</v>
      </c>
      <c r="E27" s="15">
        <f t="shared" si="4"/>
        <v>515614.46</v>
      </c>
      <c r="F27" s="41">
        <f t="shared" si="0"/>
        <v>0.56406789191554541</v>
      </c>
      <c r="G27" s="32"/>
      <c r="H27" s="32"/>
      <c r="I27" s="32"/>
    </row>
    <row r="28" spans="1:9" x14ac:dyDescent="0.2">
      <c r="A28" s="42" t="s">
        <v>55</v>
      </c>
      <c r="B28" s="14" t="s">
        <v>56</v>
      </c>
      <c r="C28" s="15">
        <f t="shared" si="3"/>
        <v>56000</v>
      </c>
      <c r="D28" s="15">
        <f t="shared" si="4"/>
        <v>53000</v>
      </c>
      <c r="E28" s="15">
        <f t="shared" si="4"/>
        <v>10398</v>
      </c>
      <c r="F28" s="41">
        <f t="shared" si="0"/>
        <v>0.19618867924528302</v>
      </c>
      <c r="G28" s="32"/>
      <c r="H28" s="32"/>
      <c r="I28" s="32"/>
    </row>
    <row r="29" spans="1:9" x14ac:dyDescent="0.2">
      <c r="A29" s="42" t="s">
        <v>57</v>
      </c>
      <c r="B29" s="14" t="s">
        <v>58</v>
      </c>
      <c r="C29" s="15">
        <f t="shared" si="3"/>
        <v>4100000</v>
      </c>
      <c r="D29" s="15">
        <f t="shared" si="4"/>
        <v>3415595</v>
      </c>
      <c r="E29" s="15">
        <f t="shared" si="4"/>
        <v>2815412.06</v>
      </c>
      <c r="F29" s="41">
        <f t="shared" si="0"/>
        <v>0.82428158490687564</v>
      </c>
      <c r="G29" s="32"/>
      <c r="H29" s="32"/>
      <c r="I29" s="32"/>
    </row>
    <row r="30" spans="1:9" x14ac:dyDescent="0.2">
      <c r="A30" s="42" t="s">
        <v>31</v>
      </c>
      <c r="B30" s="14" t="s">
        <v>32</v>
      </c>
      <c r="C30" s="15">
        <f t="shared" si="3"/>
        <v>1712352</v>
      </c>
      <c r="D30" s="15">
        <f t="shared" si="4"/>
        <v>1533882</v>
      </c>
      <c r="E30" s="15">
        <f t="shared" si="4"/>
        <v>982406.24</v>
      </c>
      <c r="F30" s="41">
        <f t="shared" si="0"/>
        <v>0.64047054467032016</v>
      </c>
      <c r="G30" s="32"/>
      <c r="H30" s="32"/>
      <c r="I30" s="32"/>
    </row>
    <row r="31" spans="1:9" x14ac:dyDescent="0.2">
      <c r="A31" s="42" t="s">
        <v>33</v>
      </c>
      <c r="B31" s="14" t="s">
        <v>34</v>
      </c>
      <c r="C31" s="15">
        <f t="shared" si="3"/>
        <v>41000</v>
      </c>
      <c r="D31" s="15">
        <f t="shared" si="4"/>
        <v>40400</v>
      </c>
      <c r="E31" s="15">
        <f t="shared" si="4"/>
        <v>10939.05</v>
      </c>
      <c r="F31" s="41">
        <f t="shared" si="0"/>
        <v>0.27076856435643565</v>
      </c>
      <c r="G31" s="32"/>
      <c r="H31" s="32"/>
      <c r="I31" s="32"/>
    </row>
    <row r="32" spans="1:9" x14ac:dyDescent="0.2">
      <c r="A32" s="42" t="s">
        <v>35</v>
      </c>
      <c r="B32" s="14" t="s">
        <v>36</v>
      </c>
      <c r="C32" s="15">
        <f t="shared" si="3"/>
        <v>342310</v>
      </c>
      <c r="D32" s="15">
        <f t="shared" si="4"/>
        <v>253570</v>
      </c>
      <c r="E32" s="15">
        <f t="shared" si="4"/>
        <v>186714.78999999998</v>
      </c>
      <c r="F32" s="41">
        <f t="shared" si="0"/>
        <v>0.73634416531924118</v>
      </c>
      <c r="G32" s="32"/>
      <c r="H32" s="32"/>
      <c r="I32" s="32"/>
    </row>
    <row r="33" spans="1:9" x14ac:dyDescent="0.2">
      <c r="A33" s="42" t="s">
        <v>37</v>
      </c>
      <c r="B33" s="14" t="s">
        <v>38</v>
      </c>
      <c r="C33" s="15">
        <f t="shared" si="3"/>
        <v>955320</v>
      </c>
      <c r="D33" s="15">
        <f t="shared" si="4"/>
        <v>736540</v>
      </c>
      <c r="E33" s="15">
        <f t="shared" si="4"/>
        <v>544397.49</v>
      </c>
      <c r="F33" s="41">
        <f t="shared" si="0"/>
        <v>0.73912820756510167</v>
      </c>
      <c r="G33" s="32"/>
      <c r="H33" s="32"/>
      <c r="I33" s="32"/>
    </row>
    <row r="34" spans="1:9" x14ac:dyDescent="0.2">
      <c r="A34" s="42" t="s">
        <v>39</v>
      </c>
      <c r="B34" s="14" t="s">
        <v>40</v>
      </c>
      <c r="C34" s="15">
        <f t="shared" si="3"/>
        <v>3928650</v>
      </c>
      <c r="D34" s="15">
        <f t="shared" si="4"/>
        <v>2581395</v>
      </c>
      <c r="E34" s="15">
        <f t="shared" si="4"/>
        <v>1726087.9500000002</v>
      </c>
      <c r="F34" s="41">
        <f t="shared" si="0"/>
        <v>0.66866479171145843</v>
      </c>
      <c r="G34" s="32"/>
      <c r="H34" s="32"/>
      <c r="I34" s="32"/>
    </row>
    <row r="35" spans="1:9" x14ac:dyDescent="0.2">
      <c r="A35" s="42" t="s">
        <v>41</v>
      </c>
      <c r="B35" s="14" t="s">
        <v>42</v>
      </c>
      <c r="C35" s="15">
        <f t="shared" si="3"/>
        <v>150800</v>
      </c>
      <c r="D35" s="15">
        <f t="shared" si="4"/>
        <v>94770</v>
      </c>
      <c r="E35" s="15">
        <f t="shared" si="4"/>
        <v>76053.010000000009</v>
      </c>
      <c r="F35" s="41">
        <f t="shared" si="0"/>
        <v>0.8025008969083044</v>
      </c>
      <c r="G35" s="32"/>
      <c r="H35" s="32"/>
      <c r="I35" s="32"/>
    </row>
    <row r="36" spans="1:9" ht="25.5" x14ac:dyDescent="0.2">
      <c r="A36" s="42" t="s">
        <v>43</v>
      </c>
      <c r="B36" s="14" t="s">
        <v>44</v>
      </c>
      <c r="C36" s="15">
        <f>C50+C63+C76+C89+C102+C115</f>
        <v>40507</v>
      </c>
      <c r="D36" s="15">
        <f t="shared" ref="D36:E36" si="5">D50+D63+D76+D89+D102+D115</f>
        <v>38507</v>
      </c>
      <c r="E36" s="15">
        <f t="shared" si="5"/>
        <v>27445</v>
      </c>
      <c r="F36" s="41">
        <f t="shared" si="0"/>
        <v>0.71272755602877402</v>
      </c>
      <c r="G36" s="32"/>
      <c r="H36" s="32"/>
      <c r="I36" s="32"/>
    </row>
    <row r="37" spans="1:9" x14ac:dyDescent="0.2">
      <c r="A37" s="42" t="s">
        <v>47</v>
      </c>
      <c r="B37" s="14" t="s">
        <v>48</v>
      </c>
      <c r="C37" s="15">
        <f>C128</f>
        <v>1500</v>
      </c>
      <c r="D37" s="15">
        <f t="shared" ref="D37:E37" si="6">D128</f>
        <v>1500</v>
      </c>
      <c r="E37" s="15">
        <f t="shared" si="6"/>
        <v>1429.71</v>
      </c>
      <c r="F37" s="41">
        <f t="shared" si="0"/>
        <v>0.95313999999999999</v>
      </c>
      <c r="G37" s="32"/>
      <c r="H37" s="32"/>
      <c r="I37" s="32"/>
    </row>
    <row r="38" spans="1:9" hidden="1" x14ac:dyDescent="0.2">
      <c r="A38" s="40" t="s">
        <v>53</v>
      </c>
      <c r="B38" s="34" t="s">
        <v>100</v>
      </c>
      <c r="C38" s="28">
        <f>C39+C40+C41+C42+C43+C44+C45+C46+C47+C48+C49+C50</f>
        <v>2802847</v>
      </c>
      <c r="D38" s="28">
        <f t="shared" ref="D38:E38" si="7">D39+D40+D41+D42+D43+D44+D45+D46+D47+D48+D49+D50</f>
        <v>2232817</v>
      </c>
      <c r="E38" s="28">
        <f t="shared" si="7"/>
        <v>2002263.61</v>
      </c>
      <c r="F38" s="41">
        <f t="shared" si="0"/>
        <v>0.89674326646563518</v>
      </c>
      <c r="G38" s="31"/>
      <c r="H38" s="31"/>
      <c r="I38" s="31"/>
    </row>
    <row r="39" spans="1:9" hidden="1" x14ac:dyDescent="0.2">
      <c r="A39" s="42" t="s">
        <v>25</v>
      </c>
      <c r="B39" s="14" t="s">
        <v>26</v>
      </c>
      <c r="C39" s="15">
        <v>1657200</v>
      </c>
      <c r="D39" s="15">
        <v>1327200</v>
      </c>
      <c r="E39" s="15">
        <v>1260240.1100000001</v>
      </c>
      <c r="F39" s="41">
        <f t="shared" si="0"/>
        <v>0.94954800331525024</v>
      </c>
    </row>
    <row r="40" spans="1:9" hidden="1" x14ac:dyDescent="0.2">
      <c r="A40" s="42" t="s">
        <v>27</v>
      </c>
      <c r="B40" s="14" t="s">
        <v>28</v>
      </c>
      <c r="C40" s="15">
        <v>366340</v>
      </c>
      <c r="D40" s="15">
        <v>292740</v>
      </c>
      <c r="E40" s="15">
        <v>284246.09999999998</v>
      </c>
      <c r="F40" s="41">
        <f t="shared" si="0"/>
        <v>0.97098483295757321</v>
      </c>
    </row>
    <row r="41" spans="1:9" hidden="1" x14ac:dyDescent="0.2">
      <c r="A41" s="42" t="s">
        <v>29</v>
      </c>
      <c r="B41" s="14" t="s">
        <v>30</v>
      </c>
      <c r="C41" s="15">
        <v>68100</v>
      </c>
      <c r="D41" s="15">
        <v>68100</v>
      </c>
      <c r="E41" s="15">
        <v>11159.8</v>
      </c>
      <c r="F41" s="41">
        <f t="shared" si="0"/>
        <v>0.16387371512481644</v>
      </c>
    </row>
    <row r="42" spans="1:9" hidden="1" x14ac:dyDescent="0.2">
      <c r="A42" s="42" t="s">
        <v>55</v>
      </c>
      <c r="B42" s="14" t="s">
        <v>56</v>
      </c>
      <c r="C42" s="15">
        <v>6000</v>
      </c>
      <c r="D42" s="15">
        <v>3000</v>
      </c>
      <c r="E42" s="15">
        <v>0</v>
      </c>
      <c r="F42" s="41">
        <f t="shared" si="0"/>
        <v>0</v>
      </c>
    </row>
    <row r="43" spans="1:9" hidden="1" x14ac:dyDescent="0.2">
      <c r="A43" s="42" t="s">
        <v>57</v>
      </c>
      <c r="B43" s="14" t="s">
        <v>58</v>
      </c>
      <c r="C43" s="15">
        <v>215500</v>
      </c>
      <c r="D43" s="15">
        <v>154745</v>
      </c>
      <c r="E43" s="15">
        <v>154478.04</v>
      </c>
      <c r="F43" s="41">
        <f t="shared" si="0"/>
        <v>0.99827483925167215</v>
      </c>
    </row>
    <row r="44" spans="1:9" hidden="1" x14ac:dyDescent="0.2">
      <c r="A44" s="42" t="s">
        <v>31</v>
      </c>
      <c r="B44" s="14" t="s">
        <v>32</v>
      </c>
      <c r="C44" s="15">
        <v>231547</v>
      </c>
      <c r="D44" s="15">
        <v>194212</v>
      </c>
      <c r="E44" s="15">
        <v>138973.26999999999</v>
      </c>
      <c r="F44" s="41">
        <f t="shared" si="0"/>
        <v>0.71557509319712476</v>
      </c>
    </row>
    <row r="45" spans="1:9" hidden="1" x14ac:dyDescent="0.2">
      <c r="A45" s="42" t="s">
        <v>33</v>
      </c>
      <c r="B45" s="14" t="s">
        <v>34</v>
      </c>
      <c r="C45" s="15">
        <v>5000</v>
      </c>
      <c r="D45" s="15">
        <v>5000</v>
      </c>
      <c r="E45" s="15">
        <v>510</v>
      </c>
      <c r="F45" s="41">
        <f t="shared" si="0"/>
        <v>0.10199999999999999</v>
      </c>
    </row>
    <row r="46" spans="1:9" hidden="1" x14ac:dyDescent="0.2">
      <c r="A46" s="42" t="s">
        <v>35</v>
      </c>
      <c r="B46" s="14" t="s">
        <v>36</v>
      </c>
      <c r="C46" s="15">
        <v>7260</v>
      </c>
      <c r="D46" s="15">
        <v>5450</v>
      </c>
      <c r="E46" s="15">
        <v>4731.6400000000003</v>
      </c>
      <c r="F46" s="41">
        <f t="shared" si="0"/>
        <v>0.86819082568807349</v>
      </c>
    </row>
    <row r="47" spans="1:9" hidden="1" x14ac:dyDescent="0.2">
      <c r="A47" s="42" t="s">
        <v>37</v>
      </c>
      <c r="B47" s="14" t="s">
        <v>38</v>
      </c>
      <c r="C47" s="15">
        <v>39800</v>
      </c>
      <c r="D47" s="15">
        <v>29000</v>
      </c>
      <c r="E47" s="15">
        <v>18129.580000000002</v>
      </c>
      <c r="F47" s="41">
        <f t="shared" si="0"/>
        <v>0.62515793103448281</v>
      </c>
    </row>
    <row r="48" spans="1:9" hidden="1" x14ac:dyDescent="0.2">
      <c r="A48" s="42" t="s">
        <v>39</v>
      </c>
      <c r="B48" s="14" t="s">
        <v>40</v>
      </c>
      <c r="C48" s="15">
        <v>199900</v>
      </c>
      <c r="D48" s="15">
        <v>147335</v>
      </c>
      <c r="E48" s="15">
        <v>127302.51</v>
      </c>
      <c r="F48" s="41">
        <f t="shared" si="0"/>
        <v>0.86403441137543691</v>
      </c>
    </row>
    <row r="49" spans="1:9" hidden="1" x14ac:dyDescent="0.2">
      <c r="A49" s="42" t="s">
        <v>41</v>
      </c>
      <c r="B49" s="14" t="s">
        <v>42</v>
      </c>
      <c r="C49" s="15">
        <v>1200</v>
      </c>
      <c r="D49" s="15">
        <v>1035</v>
      </c>
      <c r="E49" s="15">
        <v>902.56</v>
      </c>
      <c r="F49" s="41">
        <f t="shared" si="0"/>
        <v>0.87203864734299508</v>
      </c>
    </row>
    <row r="50" spans="1:9" ht="25.5" hidden="1" x14ac:dyDescent="0.2">
      <c r="A50" s="42" t="s">
        <v>43</v>
      </c>
      <c r="B50" s="14" t="s">
        <v>44</v>
      </c>
      <c r="C50" s="15">
        <v>5000</v>
      </c>
      <c r="D50" s="15">
        <v>5000</v>
      </c>
      <c r="E50" s="15">
        <v>1590</v>
      </c>
      <c r="F50" s="41">
        <f t="shared" si="0"/>
        <v>0.318</v>
      </c>
    </row>
    <row r="51" spans="1:9" hidden="1" x14ac:dyDescent="0.2">
      <c r="A51" s="40" t="s">
        <v>53</v>
      </c>
      <c r="B51" s="34" t="s">
        <v>101</v>
      </c>
      <c r="C51" s="28">
        <f>C52+C53+C54+C55+C56+C57+C58+C59+C60+C61+C62+C63</f>
        <v>10444860</v>
      </c>
      <c r="D51" s="28">
        <f t="shared" ref="D51:E51" si="8">D52+D53+D54+D55+D56+D57+D58+D59+D60+D61+D62+D63</f>
        <v>8182180</v>
      </c>
      <c r="E51" s="28">
        <f t="shared" si="8"/>
        <v>7461898.71</v>
      </c>
      <c r="F51" s="41">
        <f t="shared" si="0"/>
        <v>0.91196951301486895</v>
      </c>
      <c r="G51" s="31"/>
      <c r="H51" s="31"/>
      <c r="I51" s="31"/>
    </row>
    <row r="52" spans="1:9" hidden="1" x14ac:dyDescent="0.2">
      <c r="A52" s="42" t="s">
        <v>25</v>
      </c>
      <c r="B52" s="14" t="s">
        <v>26</v>
      </c>
      <c r="C52" s="15">
        <v>6253000</v>
      </c>
      <c r="D52" s="15">
        <v>5022000</v>
      </c>
      <c r="E52" s="15">
        <v>4853113.42</v>
      </c>
      <c r="F52" s="41">
        <f t="shared" si="0"/>
        <v>0.96637065312624448</v>
      </c>
    </row>
    <row r="53" spans="1:9" hidden="1" x14ac:dyDescent="0.2">
      <c r="A53" s="42" t="s">
        <v>27</v>
      </c>
      <c r="B53" s="14" t="s">
        <v>28</v>
      </c>
      <c r="C53" s="15">
        <v>1380560</v>
      </c>
      <c r="D53" s="15">
        <v>1107900</v>
      </c>
      <c r="E53" s="15">
        <v>1087474.8700000001</v>
      </c>
      <c r="F53" s="41">
        <f t="shared" si="0"/>
        <v>0.98156410325841692</v>
      </c>
    </row>
    <row r="54" spans="1:9" hidden="1" x14ac:dyDescent="0.2">
      <c r="A54" s="42" t="s">
        <v>29</v>
      </c>
      <c r="B54" s="14" t="s">
        <v>30</v>
      </c>
      <c r="C54" s="15">
        <v>260000</v>
      </c>
      <c r="D54" s="15">
        <v>170000</v>
      </c>
      <c r="E54" s="15">
        <v>137824.22</v>
      </c>
      <c r="F54" s="41">
        <f t="shared" si="0"/>
        <v>0.81073070588235296</v>
      </c>
    </row>
    <row r="55" spans="1:9" hidden="1" x14ac:dyDescent="0.2">
      <c r="A55" s="42" t="s">
        <v>55</v>
      </c>
      <c r="B55" s="14" t="s">
        <v>56</v>
      </c>
      <c r="C55" s="15">
        <v>15000</v>
      </c>
      <c r="D55" s="15">
        <v>15000</v>
      </c>
      <c r="E55" s="15">
        <v>0</v>
      </c>
      <c r="F55" s="41">
        <f t="shared" si="0"/>
        <v>0</v>
      </c>
    </row>
    <row r="56" spans="1:9" hidden="1" x14ac:dyDescent="0.2">
      <c r="A56" s="42" t="s">
        <v>57</v>
      </c>
      <c r="B56" s="14" t="s">
        <v>58</v>
      </c>
      <c r="C56" s="15">
        <v>930000</v>
      </c>
      <c r="D56" s="15">
        <v>841000</v>
      </c>
      <c r="E56" s="15">
        <v>674984.99</v>
      </c>
      <c r="F56" s="41">
        <f t="shared" si="0"/>
        <v>0.80259808561236623</v>
      </c>
    </row>
    <row r="57" spans="1:9" hidden="1" x14ac:dyDescent="0.2">
      <c r="A57" s="42" t="s">
        <v>31</v>
      </c>
      <c r="B57" s="14" t="s">
        <v>32</v>
      </c>
      <c r="C57" s="15">
        <v>384000</v>
      </c>
      <c r="D57" s="15">
        <v>322500</v>
      </c>
      <c r="E57" s="15">
        <v>191898.6</v>
      </c>
      <c r="F57" s="41">
        <f t="shared" si="0"/>
        <v>0.59503441860465123</v>
      </c>
    </row>
    <row r="58" spans="1:9" hidden="1" x14ac:dyDescent="0.2">
      <c r="A58" s="42" t="s">
        <v>33</v>
      </c>
      <c r="B58" s="14" t="s">
        <v>34</v>
      </c>
      <c r="C58" s="15">
        <v>10000</v>
      </c>
      <c r="D58" s="15">
        <v>10000</v>
      </c>
      <c r="E58" s="15">
        <v>0</v>
      </c>
      <c r="F58" s="41">
        <f t="shared" si="0"/>
        <v>0</v>
      </c>
    </row>
    <row r="59" spans="1:9" hidden="1" x14ac:dyDescent="0.2">
      <c r="A59" s="42" t="s">
        <v>35</v>
      </c>
      <c r="B59" s="14" t="s">
        <v>36</v>
      </c>
      <c r="C59" s="15">
        <v>88080</v>
      </c>
      <c r="D59" s="15">
        <v>66060</v>
      </c>
      <c r="E59" s="15">
        <v>48050.57</v>
      </c>
      <c r="F59" s="41">
        <f t="shared" si="0"/>
        <v>0.72737768695125637</v>
      </c>
    </row>
    <row r="60" spans="1:9" hidden="1" x14ac:dyDescent="0.2">
      <c r="A60" s="42" t="s">
        <v>37</v>
      </c>
      <c r="B60" s="14" t="s">
        <v>38</v>
      </c>
      <c r="C60" s="15">
        <v>264220</v>
      </c>
      <c r="D60" s="15">
        <v>198220</v>
      </c>
      <c r="E60" s="15">
        <v>120148.98</v>
      </c>
      <c r="F60" s="41">
        <f t="shared" si="0"/>
        <v>0.6061395419231157</v>
      </c>
    </row>
    <row r="61" spans="1:9" hidden="1" x14ac:dyDescent="0.2">
      <c r="A61" s="42" t="s">
        <v>39</v>
      </c>
      <c r="B61" s="14" t="s">
        <v>40</v>
      </c>
      <c r="C61" s="15">
        <v>825000</v>
      </c>
      <c r="D61" s="15">
        <v>400000</v>
      </c>
      <c r="E61" s="15">
        <v>327108.68</v>
      </c>
      <c r="F61" s="41">
        <f t="shared" si="0"/>
        <v>0.81777169999999999</v>
      </c>
    </row>
    <row r="62" spans="1:9" hidden="1" x14ac:dyDescent="0.2">
      <c r="A62" s="42" t="s">
        <v>41</v>
      </c>
      <c r="B62" s="14" t="s">
        <v>42</v>
      </c>
      <c r="C62" s="15">
        <v>25000</v>
      </c>
      <c r="D62" s="15">
        <v>19500</v>
      </c>
      <c r="E62" s="15">
        <v>12297.38</v>
      </c>
      <c r="F62" s="41">
        <f t="shared" si="0"/>
        <v>0.63063487179487177</v>
      </c>
    </row>
    <row r="63" spans="1:9" ht="25.5" hidden="1" x14ac:dyDescent="0.2">
      <c r="A63" s="42" t="s">
        <v>43</v>
      </c>
      <c r="B63" s="14" t="s">
        <v>44</v>
      </c>
      <c r="C63" s="15">
        <v>10000</v>
      </c>
      <c r="D63" s="15">
        <v>10000</v>
      </c>
      <c r="E63" s="15">
        <v>8997</v>
      </c>
      <c r="F63" s="41">
        <f t="shared" si="0"/>
        <v>0.89970000000000006</v>
      </c>
    </row>
    <row r="64" spans="1:9" hidden="1" x14ac:dyDescent="0.2">
      <c r="A64" s="40" t="s">
        <v>53</v>
      </c>
      <c r="B64" s="35" t="s">
        <v>102</v>
      </c>
      <c r="C64" s="28">
        <f>C65+C67+C66+C68+C69+C70+C71+C72+C73+C74+C75+C76</f>
        <v>7060571</v>
      </c>
      <c r="D64" s="28">
        <f t="shared" ref="D64:E64" si="9">D65+D67+D66+D68+D69+D70+D71+D72+D73+D74+D75+D76</f>
        <v>5770131</v>
      </c>
      <c r="E64" s="28">
        <f t="shared" si="9"/>
        <v>5262655.7400000012</v>
      </c>
      <c r="F64" s="41">
        <f t="shared" si="0"/>
        <v>0.91205134510810948</v>
      </c>
      <c r="G64" s="31"/>
      <c r="H64" s="31"/>
      <c r="I64" s="31"/>
    </row>
    <row r="65" spans="1:9" hidden="1" x14ac:dyDescent="0.2">
      <c r="A65" s="42" t="s">
        <v>25</v>
      </c>
      <c r="B65" s="14" t="s">
        <v>26</v>
      </c>
      <c r="C65" s="15">
        <v>4415000</v>
      </c>
      <c r="D65" s="15">
        <v>3488000</v>
      </c>
      <c r="E65" s="15">
        <v>3425108.91</v>
      </c>
      <c r="F65" s="41">
        <f t="shared" si="0"/>
        <v>0.98196929759174312</v>
      </c>
    </row>
    <row r="66" spans="1:9" hidden="1" x14ac:dyDescent="0.2">
      <c r="A66" s="42" t="s">
        <v>27</v>
      </c>
      <c r="B66" s="14" t="s">
        <v>28</v>
      </c>
      <c r="C66" s="15">
        <v>1162900</v>
      </c>
      <c r="D66" s="15">
        <v>962960</v>
      </c>
      <c r="E66" s="15">
        <v>776530.25</v>
      </c>
      <c r="F66" s="41">
        <f t="shared" si="0"/>
        <v>0.80639927930547484</v>
      </c>
    </row>
    <row r="67" spans="1:9" hidden="1" x14ac:dyDescent="0.2">
      <c r="A67" s="42" t="s">
        <v>29</v>
      </c>
      <c r="B67" s="14" t="s">
        <v>30</v>
      </c>
      <c r="C67" s="15">
        <v>189300</v>
      </c>
      <c r="D67" s="15">
        <v>189300</v>
      </c>
      <c r="E67" s="15">
        <v>173900.26</v>
      </c>
      <c r="F67" s="41">
        <f t="shared" si="0"/>
        <v>0.91864902271526683</v>
      </c>
    </row>
    <row r="68" spans="1:9" hidden="1" x14ac:dyDescent="0.2">
      <c r="A68" s="42" t="s">
        <v>55</v>
      </c>
      <c r="B68" s="14" t="s">
        <v>56</v>
      </c>
      <c r="C68" s="15">
        <v>7000</v>
      </c>
      <c r="D68" s="15">
        <v>7000</v>
      </c>
      <c r="E68" s="15">
        <v>1398</v>
      </c>
      <c r="F68" s="41">
        <f t="shared" si="0"/>
        <v>0.19971428571428571</v>
      </c>
    </row>
    <row r="69" spans="1:9" hidden="1" x14ac:dyDescent="0.2">
      <c r="A69" s="42" t="s">
        <v>57</v>
      </c>
      <c r="B69" s="14" t="s">
        <v>58</v>
      </c>
      <c r="C69" s="15">
        <v>700000</v>
      </c>
      <c r="D69" s="15">
        <v>639000</v>
      </c>
      <c r="E69" s="15">
        <v>512309.21</v>
      </c>
      <c r="F69" s="41">
        <f t="shared" si="0"/>
        <v>0.8017358528951487</v>
      </c>
    </row>
    <row r="70" spans="1:9" hidden="1" x14ac:dyDescent="0.2">
      <c r="A70" s="42" t="s">
        <v>31</v>
      </c>
      <c r="B70" s="14" t="s">
        <v>32</v>
      </c>
      <c r="C70" s="15">
        <v>264171</v>
      </c>
      <c r="D70" s="15">
        <v>264171</v>
      </c>
      <c r="E70" s="15">
        <v>199395.11</v>
      </c>
      <c r="F70" s="41">
        <f t="shared" si="0"/>
        <v>0.75479560587649663</v>
      </c>
    </row>
    <row r="71" spans="1:9" hidden="1" x14ac:dyDescent="0.2">
      <c r="A71" s="42" t="s">
        <v>33</v>
      </c>
      <c r="B71" s="14" t="s">
        <v>34</v>
      </c>
      <c r="C71" s="15">
        <v>5000</v>
      </c>
      <c r="D71" s="15">
        <v>4400</v>
      </c>
      <c r="E71" s="15">
        <v>1324</v>
      </c>
      <c r="F71" s="41">
        <f t="shared" ref="F71:F134" si="10">E71/D71</f>
        <v>0.3009090909090909</v>
      </c>
    </row>
    <row r="72" spans="1:9" hidden="1" x14ac:dyDescent="0.2">
      <c r="A72" s="42" t="s">
        <v>35</v>
      </c>
      <c r="B72" s="14" t="s">
        <v>36</v>
      </c>
      <c r="C72" s="15">
        <v>29200</v>
      </c>
      <c r="D72" s="15">
        <v>20800</v>
      </c>
      <c r="E72" s="15">
        <v>18285.490000000002</v>
      </c>
      <c r="F72" s="41">
        <f t="shared" si="10"/>
        <v>0.87911009615384628</v>
      </c>
    </row>
    <row r="73" spans="1:9" hidden="1" x14ac:dyDescent="0.2">
      <c r="A73" s="42" t="s">
        <v>37</v>
      </c>
      <c r="B73" s="14" t="s">
        <v>38</v>
      </c>
      <c r="C73" s="15">
        <v>59000</v>
      </c>
      <c r="D73" s="15">
        <v>40400</v>
      </c>
      <c r="E73" s="15">
        <v>27103.32</v>
      </c>
      <c r="F73" s="41">
        <f t="shared" si="10"/>
        <v>0.67087425742574258</v>
      </c>
    </row>
    <row r="74" spans="1:9" hidden="1" x14ac:dyDescent="0.2">
      <c r="A74" s="42" t="s">
        <v>39</v>
      </c>
      <c r="B74" s="14" t="s">
        <v>40</v>
      </c>
      <c r="C74" s="15">
        <v>199900</v>
      </c>
      <c r="D74" s="15">
        <v>127000</v>
      </c>
      <c r="E74" s="15">
        <v>105334.74</v>
      </c>
      <c r="F74" s="41">
        <f t="shared" si="10"/>
        <v>0.82940740157480319</v>
      </c>
    </row>
    <row r="75" spans="1:9" hidden="1" x14ac:dyDescent="0.2">
      <c r="A75" s="42" t="s">
        <v>41</v>
      </c>
      <c r="B75" s="14" t="s">
        <v>42</v>
      </c>
      <c r="C75" s="15">
        <v>24100</v>
      </c>
      <c r="D75" s="15">
        <v>24100</v>
      </c>
      <c r="E75" s="15">
        <v>19566.45</v>
      </c>
      <c r="F75" s="41">
        <f t="shared" si="10"/>
        <v>0.81188589211618256</v>
      </c>
    </row>
    <row r="76" spans="1:9" ht="25.5" hidden="1" x14ac:dyDescent="0.2">
      <c r="A76" s="42" t="s">
        <v>43</v>
      </c>
      <c r="B76" s="14" t="s">
        <v>44</v>
      </c>
      <c r="C76" s="15">
        <v>5000</v>
      </c>
      <c r="D76" s="15">
        <v>3000</v>
      </c>
      <c r="E76" s="15">
        <v>2400</v>
      </c>
      <c r="F76" s="41">
        <f t="shared" si="10"/>
        <v>0.8</v>
      </c>
    </row>
    <row r="77" spans="1:9" hidden="1" x14ac:dyDescent="0.2">
      <c r="A77" s="40" t="s">
        <v>53</v>
      </c>
      <c r="B77" s="35" t="s">
        <v>103</v>
      </c>
      <c r="C77" s="28">
        <f>C78+C79+C80+C81+C82+C83+C84+C85+C86+C87+C88+C89</f>
        <v>4886150</v>
      </c>
      <c r="D77" s="28">
        <f t="shared" ref="D77:E77" si="11">D78+D79+D80+D81+D82+D83+D84+D85+D86+D87+D88+D89</f>
        <v>3752040</v>
      </c>
      <c r="E77" s="28">
        <f t="shared" si="11"/>
        <v>3375702.03</v>
      </c>
      <c r="F77" s="41">
        <f t="shared" si="10"/>
        <v>0.89969777241180793</v>
      </c>
      <c r="G77" s="31"/>
      <c r="H77" s="31"/>
      <c r="I77" s="31"/>
    </row>
    <row r="78" spans="1:9" hidden="1" x14ac:dyDescent="0.2">
      <c r="A78" s="42" t="s">
        <v>25</v>
      </c>
      <c r="B78" s="14" t="s">
        <v>26</v>
      </c>
      <c r="C78" s="15">
        <v>2810200</v>
      </c>
      <c r="D78" s="15">
        <v>2155300</v>
      </c>
      <c r="E78" s="15">
        <v>2116304.5099999998</v>
      </c>
      <c r="F78" s="41">
        <f t="shared" si="10"/>
        <v>0.9819071637359067</v>
      </c>
    </row>
    <row r="79" spans="1:9" hidden="1" x14ac:dyDescent="0.2">
      <c r="A79" s="42" t="s">
        <v>27</v>
      </c>
      <c r="B79" s="14" t="s">
        <v>28</v>
      </c>
      <c r="C79" s="15">
        <v>618320</v>
      </c>
      <c r="D79" s="15">
        <v>474160</v>
      </c>
      <c r="E79" s="15">
        <v>474160</v>
      </c>
      <c r="F79" s="41">
        <f t="shared" si="10"/>
        <v>1</v>
      </c>
    </row>
    <row r="80" spans="1:9" hidden="1" x14ac:dyDescent="0.2">
      <c r="A80" s="42" t="s">
        <v>29</v>
      </c>
      <c r="B80" s="14" t="s">
        <v>30</v>
      </c>
      <c r="C80" s="15">
        <v>106300</v>
      </c>
      <c r="D80" s="15">
        <v>91300</v>
      </c>
      <c r="E80" s="15">
        <v>51231.5</v>
      </c>
      <c r="F80" s="41">
        <f t="shared" si="10"/>
        <v>0.56113362541073386</v>
      </c>
    </row>
    <row r="81" spans="1:9" hidden="1" x14ac:dyDescent="0.2">
      <c r="A81" s="42" t="s">
        <v>55</v>
      </c>
      <c r="B81" s="14" t="s">
        <v>56</v>
      </c>
      <c r="C81" s="15">
        <v>6000</v>
      </c>
      <c r="D81" s="15">
        <v>6000</v>
      </c>
      <c r="E81" s="15">
        <v>3000</v>
      </c>
      <c r="F81" s="41">
        <f t="shared" si="10"/>
        <v>0.5</v>
      </c>
    </row>
    <row r="82" spans="1:9" hidden="1" x14ac:dyDescent="0.2">
      <c r="A82" s="42" t="s">
        <v>57</v>
      </c>
      <c r="B82" s="14" t="s">
        <v>58</v>
      </c>
      <c r="C82" s="15">
        <v>434500</v>
      </c>
      <c r="D82" s="15">
        <v>260850</v>
      </c>
      <c r="E82" s="15">
        <v>240431.19</v>
      </c>
      <c r="F82" s="41">
        <f t="shared" si="10"/>
        <v>0.92172202415181137</v>
      </c>
    </row>
    <row r="83" spans="1:9" hidden="1" x14ac:dyDescent="0.2">
      <c r="A83" s="42" t="s">
        <v>31</v>
      </c>
      <c r="B83" s="14" t="s">
        <v>32</v>
      </c>
      <c r="C83" s="15">
        <v>324370</v>
      </c>
      <c r="D83" s="15">
        <v>318535</v>
      </c>
      <c r="E83" s="15">
        <v>167008.62</v>
      </c>
      <c r="F83" s="41">
        <f t="shared" si="10"/>
        <v>0.52430225877847014</v>
      </c>
    </row>
    <row r="84" spans="1:9" hidden="1" x14ac:dyDescent="0.2">
      <c r="A84" s="42" t="s">
        <v>33</v>
      </c>
      <c r="B84" s="14" t="s">
        <v>34</v>
      </c>
      <c r="C84" s="15">
        <v>7000</v>
      </c>
      <c r="D84" s="15">
        <v>7000</v>
      </c>
      <c r="E84" s="15">
        <v>0</v>
      </c>
      <c r="F84" s="41">
        <f t="shared" si="10"/>
        <v>0</v>
      </c>
    </row>
    <row r="85" spans="1:9" hidden="1" x14ac:dyDescent="0.2">
      <c r="A85" s="42" t="s">
        <v>35</v>
      </c>
      <c r="B85" s="14" t="s">
        <v>36</v>
      </c>
      <c r="C85" s="15">
        <v>45960</v>
      </c>
      <c r="D85" s="15">
        <v>34560</v>
      </c>
      <c r="E85" s="15">
        <v>13055.62</v>
      </c>
      <c r="F85" s="41">
        <f t="shared" si="10"/>
        <v>0.37776678240740741</v>
      </c>
    </row>
    <row r="86" spans="1:9" hidden="1" x14ac:dyDescent="0.2">
      <c r="A86" s="42" t="s">
        <v>37</v>
      </c>
      <c r="B86" s="14" t="s">
        <v>38</v>
      </c>
      <c r="C86" s="15">
        <v>66000</v>
      </c>
      <c r="D86" s="15">
        <v>51000</v>
      </c>
      <c r="E86" s="15">
        <v>39435.199999999997</v>
      </c>
      <c r="F86" s="41">
        <f t="shared" si="10"/>
        <v>0.77323921568627441</v>
      </c>
    </row>
    <row r="87" spans="1:9" hidden="1" x14ac:dyDescent="0.2">
      <c r="A87" s="42" t="s">
        <v>39</v>
      </c>
      <c r="B87" s="14" t="s">
        <v>40</v>
      </c>
      <c r="C87" s="15">
        <v>406300</v>
      </c>
      <c r="D87" s="15">
        <v>331300</v>
      </c>
      <c r="E87" s="15">
        <v>254021.63</v>
      </c>
      <c r="F87" s="41">
        <f t="shared" si="10"/>
        <v>0.76674201629942651</v>
      </c>
    </row>
    <row r="88" spans="1:9" hidden="1" x14ac:dyDescent="0.2">
      <c r="A88" s="42" t="s">
        <v>41</v>
      </c>
      <c r="B88" s="14" t="s">
        <v>42</v>
      </c>
      <c r="C88" s="15">
        <v>56200</v>
      </c>
      <c r="D88" s="15">
        <v>17035</v>
      </c>
      <c r="E88" s="15">
        <v>15753.76</v>
      </c>
      <c r="F88" s="41">
        <f t="shared" si="10"/>
        <v>0.92478778984443788</v>
      </c>
    </row>
    <row r="89" spans="1:9" ht="25.5" hidden="1" x14ac:dyDescent="0.2">
      <c r="A89" s="42" t="s">
        <v>43</v>
      </c>
      <c r="B89" s="14" t="s">
        <v>44</v>
      </c>
      <c r="C89" s="15">
        <v>5000</v>
      </c>
      <c r="D89" s="15">
        <v>5000</v>
      </c>
      <c r="E89" s="15">
        <v>1300</v>
      </c>
      <c r="F89" s="41">
        <f t="shared" si="10"/>
        <v>0.26</v>
      </c>
    </row>
    <row r="90" spans="1:9" hidden="1" x14ac:dyDescent="0.2">
      <c r="A90" s="40" t="s">
        <v>53</v>
      </c>
      <c r="B90" s="35" t="s">
        <v>104</v>
      </c>
      <c r="C90" s="28">
        <f>C91+C92+C93+C94+C95+C96+C97+C98+C99+C100+C101+C102</f>
        <v>7993800</v>
      </c>
      <c r="D90" s="28">
        <f t="shared" ref="D90:E90" si="12">D91+D92+D93+D94+D95+D96+D97+D98+D99+D100+D101+D102</f>
        <v>6754200</v>
      </c>
      <c r="E90" s="28">
        <f t="shared" si="12"/>
        <v>6145060.6500000004</v>
      </c>
      <c r="F90" s="41">
        <f t="shared" si="10"/>
        <v>0.90981324953362352</v>
      </c>
      <c r="G90" s="31"/>
      <c r="H90" s="31"/>
      <c r="I90" s="31"/>
    </row>
    <row r="91" spans="1:9" hidden="1" x14ac:dyDescent="0.2">
      <c r="A91" s="42" t="s">
        <v>25</v>
      </c>
      <c r="B91" s="14" t="s">
        <v>26</v>
      </c>
      <c r="C91" s="15">
        <v>5084600</v>
      </c>
      <c r="D91" s="15">
        <v>4456200</v>
      </c>
      <c r="E91" s="15">
        <v>4182482.11</v>
      </c>
      <c r="F91" s="41">
        <f t="shared" si="10"/>
        <v>0.93857594138503653</v>
      </c>
    </row>
    <row r="92" spans="1:9" hidden="1" x14ac:dyDescent="0.2">
      <c r="A92" s="42" t="s">
        <v>27</v>
      </c>
      <c r="B92" s="14" t="s">
        <v>28</v>
      </c>
      <c r="C92" s="15">
        <v>1118500</v>
      </c>
      <c r="D92" s="15">
        <v>980300</v>
      </c>
      <c r="E92" s="15">
        <v>913298.51</v>
      </c>
      <c r="F92" s="41">
        <f t="shared" si="10"/>
        <v>0.93165205549321639</v>
      </c>
    </row>
    <row r="93" spans="1:9" hidden="1" x14ac:dyDescent="0.2">
      <c r="A93" s="42" t="s">
        <v>29</v>
      </c>
      <c r="B93" s="14" t="s">
        <v>30</v>
      </c>
      <c r="C93" s="15">
        <v>146700</v>
      </c>
      <c r="D93" s="15">
        <v>126700</v>
      </c>
      <c r="E93" s="15">
        <v>86898.5</v>
      </c>
      <c r="F93" s="41">
        <f t="shared" si="10"/>
        <v>0.68586029992107345</v>
      </c>
    </row>
    <row r="94" spans="1:9" hidden="1" x14ac:dyDescent="0.2">
      <c r="A94" s="42" t="s">
        <v>55</v>
      </c>
      <c r="B94" s="14" t="s">
        <v>56</v>
      </c>
      <c r="C94" s="15">
        <v>6000</v>
      </c>
      <c r="D94" s="15">
        <v>6000</v>
      </c>
      <c r="E94" s="15">
        <v>6000</v>
      </c>
      <c r="F94" s="41">
        <f t="shared" si="10"/>
        <v>1</v>
      </c>
    </row>
    <row r="95" spans="1:9" hidden="1" x14ac:dyDescent="0.2">
      <c r="A95" s="42" t="s">
        <v>57</v>
      </c>
      <c r="B95" s="14" t="s">
        <v>58</v>
      </c>
      <c r="C95" s="15">
        <v>560000</v>
      </c>
      <c r="D95" s="15">
        <v>470000</v>
      </c>
      <c r="E95" s="15">
        <v>387850.59</v>
      </c>
      <c r="F95" s="41">
        <f t="shared" si="10"/>
        <v>0.82521402127659582</v>
      </c>
    </row>
    <row r="96" spans="1:9" hidden="1" x14ac:dyDescent="0.2">
      <c r="A96" s="42" t="s">
        <v>31</v>
      </c>
      <c r="B96" s="14" t="s">
        <v>32</v>
      </c>
      <c r="C96" s="15">
        <v>145200</v>
      </c>
      <c r="D96" s="15">
        <v>114400</v>
      </c>
      <c r="E96" s="15">
        <v>103245.07</v>
      </c>
      <c r="F96" s="41">
        <f t="shared" si="10"/>
        <v>0.90249187062937064</v>
      </c>
    </row>
    <row r="97" spans="1:9" hidden="1" x14ac:dyDescent="0.2">
      <c r="A97" s="42" t="s">
        <v>33</v>
      </c>
      <c r="B97" s="14" t="s">
        <v>34</v>
      </c>
      <c r="C97" s="15">
        <v>6000</v>
      </c>
      <c r="D97" s="15">
        <v>6000</v>
      </c>
      <c r="E97" s="15">
        <v>5880</v>
      </c>
      <c r="F97" s="41">
        <f t="shared" si="10"/>
        <v>0.98</v>
      </c>
    </row>
    <row r="98" spans="1:9" hidden="1" x14ac:dyDescent="0.2">
      <c r="A98" s="42" t="s">
        <v>35</v>
      </c>
      <c r="B98" s="14" t="s">
        <v>36</v>
      </c>
      <c r="C98" s="15">
        <v>72000</v>
      </c>
      <c r="D98" s="15">
        <v>48000</v>
      </c>
      <c r="E98" s="15">
        <v>44974.52</v>
      </c>
      <c r="F98" s="41">
        <f t="shared" si="10"/>
        <v>0.93696916666666663</v>
      </c>
    </row>
    <row r="99" spans="1:9" hidden="1" x14ac:dyDescent="0.2">
      <c r="A99" s="42" t="s">
        <v>37</v>
      </c>
      <c r="B99" s="14" t="s">
        <v>38</v>
      </c>
      <c r="C99" s="15">
        <v>130000</v>
      </c>
      <c r="D99" s="15">
        <v>106000</v>
      </c>
      <c r="E99" s="15">
        <v>91127.87</v>
      </c>
      <c r="F99" s="41">
        <f t="shared" si="10"/>
        <v>0.85969688679245282</v>
      </c>
    </row>
    <row r="100" spans="1:9" hidden="1" x14ac:dyDescent="0.2">
      <c r="A100" s="42" t="s">
        <v>39</v>
      </c>
      <c r="B100" s="14" t="s">
        <v>40</v>
      </c>
      <c r="C100" s="15">
        <v>700000</v>
      </c>
      <c r="D100" s="15">
        <v>420000</v>
      </c>
      <c r="E100" s="15">
        <v>303842.62</v>
      </c>
      <c r="F100" s="41">
        <f t="shared" si="10"/>
        <v>0.72343480952380956</v>
      </c>
    </row>
    <row r="101" spans="1:9" hidden="1" x14ac:dyDescent="0.2">
      <c r="A101" s="42" t="s">
        <v>41</v>
      </c>
      <c r="B101" s="14" t="s">
        <v>42</v>
      </c>
      <c r="C101" s="15">
        <v>15000</v>
      </c>
      <c r="D101" s="15">
        <v>10800</v>
      </c>
      <c r="E101" s="15">
        <v>10609.86</v>
      </c>
      <c r="F101" s="41">
        <f t="shared" si="10"/>
        <v>0.98239444444444446</v>
      </c>
    </row>
    <row r="102" spans="1:9" ht="25.5" hidden="1" x14ac:dyDescent="0.2">
      <c r="A102" s="42" t="s">
        <v>43</v>
      </c>
      <c r="B102" s="14" t="s">
        <v>44</v>
      </c>
      <c r="C102" s="15">
        <v>9800</v>
      </c>
      <c r="D102" s="15">
        <v>9800</v>
      </c>
      <c r="E102" s="15">
        <v>8851</v>
      </c>
      <c r="F102" s="41">
        <f t="shared" si="10"/>
        <v>0.90316326530612245</v>
      </c>
    </row>
    <row r="103" spans="1:9" hidden="1" x14ac:dyDescent="0.2">
      <c r="A103" s="40" t="s">
        <v>53</v>
      </c>
      <c r="B103" s="35" t="s">
        <v>105</v>
      </c>
      <c r="C103" s="28">
        <f>C104+C105+C106+C107+C108+C109+C110+C111+C112+C113+C114+C115</f>
        <v>9577043</v>
      </c>
      <c r="D103" s="28">
        <f t="shared" ref="D103:E103" si="13">D104+D105+D106+D107+D108+D109+D110+D111+D112+D113+D114+D115</f>
        <v>8281761</v>
      </c>
      <c r="E103" s="28">
        <f t="shared" si="13"/>
        <v>6668842.2599999998</v>
      </c>
      <c r="F103" s="41">
        <f t="shared" si="10"/>
        <v>0.80524447155623058</v>
      </c>
      <c r="G103" s="31"/>
      <c r="H103" s="31"/>
      <c r="I103" s="31"/>
    </row>
    <row r="104" spans="1:9" hidden="1" x14ac:dyDescent="0.2">
      <c r="A104" s="42" t="s">
        <v>25</v>
      </c>
      <c r="B104" s="14" t="s">
        <v>26</v>
      </c>
      <c r="C104" s="15">
        <v>5832400</v>
      </c>
      <c r="D104" s="15">
        <v>5040808</v>
      </c>
      <c r="E104" s="15">
        <v>4305683.62</v>
      </c>
      <c r="F104" s="41">
        <f t="shared" si="10"/>
        <v>0.8541653679330774</v>
      </c>
    </row>
    <row r="105" spans="1:9" hidden="1" x14ac:dyDescent="0.2">
      <c r="A105" s="42" t="s">
        <v>27</v>
      </c>
      <c r="B105" s="14" t="s">
        <v>28</v>
      </c>
      <c r="C105" s="15">
        <v>1285128</v>
      </c>
      <c r="D105" s="15">
        <v>1108978</v>
      </c>
      <c r="E105" s="15">
        <v>989487.55</v>
      </c>
      <c r="F105" s="41">
        <f t="shared" si="10"/>
        <v>0.89225173989024131</v>
      </c>
    </row>
    <row r="106" spans="1:9" hidden="1" x14ac:dyDescent="0.2">
      <c r="A106" s="42" t="s">
        <v>29</v>
      </c>
      <c r="B106" s="14" t="s">
        <v>30</v>
      </c>
      <c r="C106" s="15">
        <v>167300</v>
      </c>
      <c r="D106" s="15">
        <v>147300</v>
      </c>
      <c r="E106" s="15">
        <v>54600.18</v>
      </c>
      <c r="F106" s="41">
        <f t="shared" si="10"/>
        <v>0.37067331975560081</v>
      </c>
    </row>
    <row r="107" spans="1:9" hidden="1" x14ac:dyDescent="0.2">
      <c r="A107" s="42" t="s">
        <v>55</v>
      </c>
      <c r="B107" s="14" t="s">
        <v>56</v>
      </c>
      <c r="C107" s="15">
        <v>8000</v>
      </c>
      <c r="D107" s="15">
        <v>8000</v>
      </c>
      <c r="E107" s="15">
        <v>0</v>
      </c>
      <c r="F107" s="41">
        <f t="shared" si="10"/>
        <v>0</v>
      </c>
    </row>
    <row r="108" spans="1:9" hidden="1" x14ac:dyDescent="0.2">
      <c r="A108" s="42" t="s">
        <v>57</v>
      </c>
      <c r="B108" s="14" t="s">
        <v>58</v>
      </c>
      <c r="C108" s="15">
        <v>760000</v>
      </c>
      <c r="D108" s="15">
        <v>700000</v>
      </c>
      <c r="E108" s="15">
        <v>559664.63</v>
      </c>
      <c r="F108" s="41">
        <f t="shared" si="10"/>
        <v>0.79952089999999998</v>
      </c>
    </row>
    <row r="109" spans="1:9" hidden="1" x14ac:dyDescent="0.2">
      <c r="A109" s="42" t="s">
        <v>31</v>
      </c>
      <c r="B109" s="14" t="s">
        <v>32</v>
      </c>
      <c r="C109" s="15">
        <v>205048</v>
      </c>
      <c r="D109" s="15">
        <v>166048</v>
      </c>
      <c r="E109" s="15">
        <v>127162.65</v>
      </c>
      <c r="F109" s="41">
        <f t="shared" si="10"/>
        <v>0.76581861871266133</v>
      </c>
    </row>
    <row r="110" spans="1:9" hidden="1" x14ac:dyDescent="0.2">
      <c r="A110" s="42" t="s">
        <v>33</v>
      </c>
      <c r="B110" s="14" t="s">
        <v>34</v>
      </c>
      <c r="C110" s="15">
        <v>7000</v>
      </c>
      <c r="D110" s="15">
        <v>7000</v>
      </c>
      <c r="E110" s="15">
        <v>3225.05</v>
      </c>
      <c r="F110" s="41">
        <f t="shared" si="10"/>
        <v>0.46072142857142862</v>
      </c>
    </row>
    <row r="111" spans="1:9" hidden="1" x14ac:dyDescent="0.2">
      <c r="A111" s="42" t="s">
        <v>35</v>
      </c>
      <c r="B111" s="14" t="s">
        <v>36</v>
      </c>
      <c r="C111" s="15">
        <v>80010</v>
      </c>
      <c r="D111" s="15">
        <v>64000</v>
      </c>
      <c r="E111" s="15">
        <v>45690.14</v>
      </c>
      <c r="F111" s="41">
        <f t="shared" si="10"/>
        <v>0.71390843749999999</v>
      </c>
    </row>
    <row r="112" spans="1:9" hidden="1" x14ac:dyDescent="0.2">
      <c r="A112" s="42" t="s">
        <v>37</v>
      </c>
      <c r="B112" s="14" t="s">
        <v>38</v>
      </c>
      <c r="C112" s="15">
        <v>219900</v>
      </c>
      <c r="D112" s="15">
        <v>164920</v>
      </c>
      <c r="E112" s="15">
        <v>135694.03</v>
      </c>
      <c r="F112" s="41">
        <f t="shared" si="10"/>
        <v>0.82278698763036628</v>
      </c>
    </row>
    <row r="113" spans="1:9" hidden="1" x14ac:dyDescent="0.2">
      <c r="A113" s="42" t="s">
        <v>39</v>
      </c>
      <c r="B113" s="14" t="s">
        <v>40</v>
      </c>
      <c r="C113" s="15">
        <v>981550</v>
      </c>
      <c r="D113" s="15">
        <v>850000</v>
      </c>
      <c r="E113" s="15">
        <v>429224.91</v>
      </c>
      <c r="F113" s="41">
        <f t="shared" si="10"/>
        <v>0.50497048235294117</v>
      </c>
    </row>
    <row r="114" spans="1:9" hidden="1" x14ac:dyDescent="0.2">
      <c r="A114" s="42" t="s">
        <v>41</v>
      </c>
      <c r="B114" s="14" t="s">
        <v>42</v>
      </c>
      <c r="C114" s="15">
        <v>25000</v>
      </c>
      <c r="D114" s="15">
        <v>19000</v>
      </c>
      <c r="E114" s="15">
        <v>14102.5</v>
      </c>
      <c r="F114" s="41">
        <f t="shared" si="10"/>
        <v>0.74223684210526319</v>
      </c>
    </row>
    <row r="115" spans="1:9" ht="25.5" hidden="1" x14ac:dyDescent="0.2">
      <c r="A115" s="42" t="s">
        <v>43</v>
      </c>
      <c r="B115" s="14" t="s">
        <v>44</v>
      </c>
      <c r="C115" s="15">
        <v>5707</v>
      </c>
      <c r="D115" s="15">
        <v>5707</v>
      </c>
      <c r="E115" s="15">
        <v>4307</v>
      </c>
      <c r="F115" s="41">
        <f t="shared" si="10"/>
        <v>0.7546872262134221</v>
      </c>
    </row>
    <row r="116" spans="1:9" hidden="1" x14ac:dyDescent="0.2">
      <c r="A116" s="40" t="s">
        <v>53</v>
      </c>
      <c r="B116" s="35" t="s">
        <v>106</v>
      </c>
      <c r="C116" s="28">
        <f>C117+C118+C119+C120+C121+C122+C123+C124+C125+C126+C127+C128</f>
        <v>5788274</v>
      </c>
      <c r="D116" s="28">
        <f>D117+D118+D119+D120+D121+D122+D123+D124+D125+D126+D127+D128</f>
        <v>4272865</v>
      </c>
      <c r="E116" s="28">
        <f t="shared" ref="E116" si="14">E117+E118+E119+E120+E121+E122+E123+E124+E125+E126+E127+E128</f>
        <v>3812829.44</v>
      </c>
      <c r="F116" s="41">
        <f t="shared" si="10"/>
        <v>0.89233557343843062</v>
      </c>
      <c r="G116" s="31"/>
      <c r="H116" s="31"/>
      <c r="I116" s="31"/>
    </row>
    <row r="117" spans="1:9" hidden="1" x14ac:dyDescent="0.2">
      <c r="A117" s="42" t="s">
        <v>25</v>
      </c>
      <c r="B117" s="14" t="s">
        <v>26</v>
      </c>
      <c r="C117" s="15">
        <v>3433161</v>
      </c>
      <c r="D117" s="15">
        <v>2590366</v>
      </c>
      <c r="E117" s="15">
        <v>2588755.7200000002</v>
      </c>
      <c r="F117" s="41">
        <f t="shared" si="10"/>
        <v>0.99937835811618903</v>
      </c>
    </row>
    <row r="118" spans="1:9" hidden="1" x14ac:dyDescent="0.2">
      <c r="A118" s="42" t="s">
        <v>27</v>
      </c>
      <c r="B118" s="14" t="s">
        <v>28</v>
      </c>
      <c r="C118" s="15">
        <v>748697</v>
      </c>
      <c r="D118" s="15">
        <v>575823</v>
      </c>
      <c r="E118" s="15">
        <v>575469</v>
      </c>
      <c r="F118" s="41">
        <f t="shared" si="10"/>
        <v>0.999385227752278</v>
      </c>
    </row>
    <row r="119" spans="1:9" hidden="1" x14ac:dyDescent="0.2">
      <c r="A119" s="42" t="s">
        <v>29</v>
      </c>
      <c r="B119" s="14" t="s">
        <v>30</v>
      </c>
      <c r="C119" s="15">
        <v>121400</v>
      </c>
      <c r="D119" s="15">
        <v>121400</v>
      </c>
      <c r="E119" s="15">
        <v>0</v>
      </c>
      <c r="F119" s="41">
        <f t="shared" si="10"/>
        <v>0</v>
      </c>
    </row>
    <row r="120" spans="1:9" hidden="1" x14ac:dyDescent="0.2">
      <c r="A120" s="42" t="s">
        <v>55</v>
      </c>
      <c r="B120" s="14" t="s">
        <v>56</v>
      </c>
      <c r="C120" s="15">
        <v>8000</v>
      </c>
      <c r="D120" s="15">
        <v>8000</v>
      </c>
      <c r="E120" s="15">
        <v>0</v>
      </c>
      <c r="F120" s="41">
        <f t="shared" si="10"/>
        <v>0</v>
      </c>
    </row>
    <row r="121" spans="1:9" hidden="1" x14ac:dyDescent="0.2">
      <c r="A121" s="42" t="s">
        <v>57</v>
      </c>
      <c r="B121" s="14" t="s">
        <v>58</v>
      </c>
      <c r="C121" s="15">
        <v>500000</v>
      </c>
      <c r="D121" s="15">
        <v>350000</v>
      </c>
      <c r="E121" s="15">
        <v>285693.40999999997</v>
      </c>
      <c r="F121" s="41">
        <f t="shared" si="10"/>
        <v>0.81626688571428563</v>
      </c>
    </row>
    <row r="122" spans="1:9" hidden="1" x14ac:dyDescent="0.2">
      <c r="A122" s="42" t="s">
        <v>31</v>
      </c>
      <c r="B122" s="14" t="s">
        <v>32</v>
      </c>
      <c r="C122" s="15">
        <v>158016</v>
      </c>
      <c r="D122" s="15">
        <v>154016</v>
      </c>
      <c r="E122" s="15">
        <v>54722.92</v>
      </c>
      <c r="F122" s="41">
        <f t="shared" si="10"/>
        <v>0.3553067213795969</v>
      </c>
    </row>
    <row r="123" spans="1:9" hidden="1" x14ac:dyDescent="0.2">
      <c r="A123" s="42" t="s">
        <v>33</v>
      </c>
      <c r="B123" s="14" t="s">
        <v>34</v>
      </c>
      <c r="C123" s="15">
        <v>1000</v>
      </c>
      <c r="D123" s="15">
        <v>1000</v>
      </c>
      <c r="E123" s="15">
        <v>0</v>
      </c>
      <c r="F123" s="41">
        <f t="shared" si="10"/>
        <v>0</v>
      </c>
    </row>
    <row r="124" spans="1:9" hidden="1" x14ac:dyDescent="0.2">
      <c r="A124" s="42" t="s">
        <v>35</v>
      </c>
      <c r="B124" s="14" t="s">
        <v>36</v>
      </c>
      <c r="C124" s="15">
        <v>19800</v>
      </c>
      <c r="D124" s="15">
        <v>14700</v>
      </c>
      <c r="E124" s="15">
        <v>11926.81</v>
      </c>
      <c r="F124" s="41">
        <f t="shared" si="10"/>
        <v>0.81134761904761898</v>
      </c>
    </row>
    <row r="125" spans="1:9" hidden="1" x14ac:dyDescent="0.2">
      <c r="A125" s="42" t="s">
        <v>37</v>
      </c>
      <c r="B125" s="14" t="s">
        <v>38</v>
      </c>
      <c r="C125" s="15">
        <v>176400</v>
      </c>
      <c r="D125" s="15">
        <v>147000</v>
      </c>
      <c r="E125" s="15">
        <v>112758.51</v>
      </c>
      <c r="F125" s="41">
        <f t="shared" si="10"/>
        <v>0.76706469387755094</v>
      </c>
    </row>
    <row r="126" spans="1:9" hidden="1" x14ac:dyDescent="0.2">
      <c r="A126" s="42" t="s">
        <v>39</v>
      </c>
      <c r="B126" s="14" t="s">
        <v>40</v>
      </c>
      <c r="C126" s="15">
        <v>616000</v>
      </c>
      <c r="D126" s="15">
        <v>305760</v>
      </c>
      <c r="E126" s="15">
        <v>179252.86</v>
      </c>
      <c r="F126" s="41">
        <f t="shared" si="10"/>
        <v>0.58625346677132384</v>
      </c>
    </row>
    <row r="127" spans="1:9" hidden="1" x14ac:dyDescent="0.2">
      <c r="A127" s="42" t="s">
        <v>41</v>
      </c>
      <c r="B127" s="14" t="s">
        <v>42</v>
      </c>
      <c r="C127" s="15">
        <v>4300</v>
      </c>
      <c r="D127" s="15">
        <v>3300</v>
      </c>
      <c r="E127" s="15">
        <v>2820.5</v>
      </c>
      <c r="F127" s="41">
        <f t="shared" si="10"/>
        <v>0.85469696969696973</v>
      </c>
    </row>
    <row r="128" spans="1:9" hidden="1" x14ac:dyDescent="0.2">
      <c r="A128" s="42" t="s">
        <v>47</v>
      </c>
      <c r="B128" s="14" t="s">
        <v>48</v>
      </c>
      <c r="C128" s="15">
        <v>1500</v>
      </c>
      <c r="D128" s="15">
        <v>1500</v>
      </c>
      <c r="E128" s="15">
        <v>1429.71</v>
      </c>
      <c r="F128" s="41">
        <f t="shared" si="10"/>
        <v>0.95313999999999999</v>
      </c>
    </row>
    <row r="129" spans="1:9" ht="25.5" x14ac:dyDescent="0.2">
      <c r="A129" s="40" t="s">
        <v>59</v>
      </c>
      <c r="B129" s="33" t="s">
        <v>60</v>
      </c>
      <c r="C129" s="28">
        <f>C130</f>
        <v>300000</v>
      </c>
      <c r="D129" s="28">
        <f t="shared" ref="D129:E129" si="15">D130</f>
        <v>300000</v>
      </c>
      <c r="E129" s="28">
        <f t="shared" si="15"/>
        <v>300000</v>
      </c>
      <c r="F129" s="41">
        <f t="shared" si="10"/>
        <v>1</v>
      </c>
    </row>
    <row r="130" spans="1:9" ht="25.5" x14ac:dyDescent="0.2">
      <c r="A130" s="42" t="s">
        <v>51</v>
      </c>
      <c r="B130" s="14" t="s">
        <v>52</v>
      </c>
      <c r="C130" s="15">
        <v>300000</v>
      </c>
      <c r="D130" s="15">
        <v>300000</v>
      </c>
      <c r="E130" s="15">
        <v>300000</v>
      </c>
      <c r="F130" s="41">
        <f t="shared" si="10"/>
        <v>1</v>
      </c>
    </row>
    <row r="131" spans="1:9" x14ac:dyDescent="0.2">
      <c r="A131" s="40" t="s">
        <v>61</v>
      </c>
      <c r="B131" s="33" t="s">
        <v>62</v>
      </c>
      <c r="C131" s="28">
        <f>C132+C133</f>
        <v>264000</v>
      </c>
      <c r="D131" s="28">
        <f t="shared" ref="D131:E131" si="16">D132+D133</f>
        <v>144000</v>
      </c>
      <c r="E131" s="28">
        <f t="shared" si="16"/>
        <v>141196.54999999999</v>
      </c>
      <c r="F131" s="41">
        <f t="shared" si="10"/>
        <v>0.98053159722222216</v>
      </c>
      <c r="G131" s="31"/>
      <c r="H131" s="31"/>
      <c r="I131" s="31"/>
    </row>
    <row r="132" spans="1:9" x14ac:dyDescent="0.2">
      <c r="A132" s="42" t="s">
        <v>29</v>
      </c>
      <c r="B132" s="14" t="s">
        <v>30</v>
      </c>
      <c r="C132" s="15">
        <v>146000</v>
      </c>
      <c r="D132" s="15">
        <v>76000</v>
      </c>
      <c r="E132" s="15">
        <v>73436.55</v>
      </c>
      <c r="F132" s="41">
        <f t="shared" si="10"/>
        <v>0.96627039473684218</v>
      </c>
    </row>
    <row r="133" spans="1:9" ht="25.5" x14ac:dyDescent="0.2">
      <c r="A133" s="42" t="s">
        <v>43</v>
      </c>
      <c r="B133" s="14" t="s">
        <v>44</v>
      </c>
      <c r="C133" s="15">
        <v>118000</v>
      </c>
      <c r="D133" s="15">
        <v>68000</v>
      </c>
      <c r="E133" s="15">
        <v>67760</v>
      </c>
      <c r="F133" s="41">
        <f t="shared" si="10"/>
        <v>0.99647058823529411</v>
      </c>
    </row>
    <row r="134" spans="1:9" ht="51" x14ac:dyDescent="0.2">
      <c r="A134" s="40" t="s">
        <v>63</v>
      </c>
      <c r="B134" s="33" t="s">
        <v>64</v>
      </c>
      <c r="C134" s="28">
        <f>C135</f>
        <v>280000</v>
      </c>
      <c r="D134" s="28">
        <f t="shared" ref="D134:E134" si="17">D135</f>
        <v>280000</v>
      </c>
      <c r="E134" s="28">
        <f t="shared" si="17"/>
        <v>270000</v>
      </c>
      <c r="F134" s="41">
        <f t="shared" si="10"/>
        <v>0.9642857142857143</v>
      </c>
    </row>
    <row r="135" spans="1:9" ht="25.5" x14ac:dyDescent="0.2">
      <c r="A135" s="42" t="s">
        <v>43</v>
      </c>
      <c r="B135" s="14" t="s">
        <v>44</v>
      </c>
      <c r="C135" s="15">
        <v>280000</v>
      </c>
      <c r="D135" s="15">
        <v>280000</v>
      </c>
      <c r="E135" s="15">
        <v>270000</v>
      </c>
      <c r="F135" s="41">
        <f t="shared" ref="F135:F177" si="18">E135/D135</f>
        <v>0.9642857142857143</v>
      </c>
    </row>
    <row r="136" spans="1:9" ht="25.5" x14ac:dyDescent="0.2">
      <c r="A136" s="40" t="s">
        <v>65</v>
      </c>
      <c r="B136" s="33" t="s">
        <v>66</v>
      </c>
      <c r="C136" s="28">
        <f>C137</f>
        <v>4823000</v>
      </c>
      <c r="D136" s="28">
        <f>D137</f>
        <v>4388000</v>
      </c>
      <c r="E136" s="28">
        <f>E137</f>
        <v>2213300</v>
      </c>
      <c r="F136" s="41">
        <f t="shared" si="18"/>
        <v>0.50439835916134912</v>
      </c>
    </row>
    <row r="137" spans="1:9" x14ac:dyDescent="0.2">
      <c r="A137" s="42" t="s">
        <v>45</v>
      </c>
      <c r="B137" s="14" t="s">
        <v>46</v>
      </c>
      <c r="C137" s="15">
        <v>4823000</v>
      </c>
      <c r="D137" s="15">
        <v>4388000</v>
      </c>
      <c r="E137" s="15">
        <v>2213300</v>
      </c>
      <c r="F137" s="41">
        <f t="shared" si="18"/>
        <v>0.50439835916134912</v>
      </c>
    </row>
    <row r="138" spans="1:9" x14ac:dyDescent="0.2">
      <c r="A138" s="40" t="s">
        <v>67</v>
      </c>
      <c r="B138" s="33" t="s">
        <v>118</v>
      </c>
      <c r="C138" s="28">
        <f>C139+C140+C141+C142+C143+C144+C145+C146</f>
        <v>2763152</v>
      </c>
      <c r="D138" s="28">
        <f t="shared" ref="D138:E138" si="19">D139+D140+D141+D142+D143+D144+D145+D146</f>
        <v>2205052</v>
      </c>
      <c r="E138" s="28">
        <f t="shared" si="19"/>
        <v>1958603.42</v>
      </c>
      <c r="F138" s="41">
        <f t="shared" si="18"/>
        <v>0.88823457224591529</v>
      </c>
      <c r="G138" s="31"/>
      <c r="H138" s="31"/>
      <c r="I138" s="31"/>
    </row>
    <row r="139" spans="1:9" x14ac:dyDescent="0.2">
      <c r="A139" s="42" t="s">
        <v>25</v>
      </c>
      <c r="B139" s="14" t="s">
        <v>26</v>
      </c>
      <c r="C139" s="15">
        <v>1633900</v>
      </c>
      <c r="D139" s="15">
        <v>1282500</v>
      </c>
      <c r="E139" s="15">
        <v>1214367.07</v>
      </c>
      <c r="F139" s="41">
        <f t="shared" si="18"/>
        <v>0.94687490838206634</v>
      </c>
    </row>
    <row r="140" spans="1:9" x14ac:dyDescent="0.2">
      <c r="A140" s="42" t="s">
        <v>27</v>
      </c>
      <c r="B140" s="14" t="s">
        <v>28</v>
      </c>
      <c r="C140" s="15">
        <v>363390</v>
      </c>
      <c r="D140" s="15">
        <v>282290</v>
      </c>
      <c r="E140" s="15">
        <v>260795.51</v>
      </c>
      <c r="F140" s="41">
        <f t="shared" si="18"/>
        <v>0.92385670764107841</v>
      </c>
    </row>
    <row r="141" spans="1:9" x14ac:dyDescent="0.2">
      <c r="A141" s="42" t="s">
        <v>29</v>
      </c>
      <c r="B141" s="14" t="s">
        <v>30</v>
      </c>
      <c r="C141" s="15">
        <v>74452</v>
      </c>
      <c r="D141" s="15">
        <v>74452</v>
      </c>
      <c r="E141" s="15">
        <v>15000</v>
      </c>
      <c r="F141" s="41">
        <f t="shared" si="18"/>
        <v>0.20147208939988182</v>
      </c>
    </row>
    <row r="142" spans="1:9" x14ac:dyDescent="0.2">
      <c r="A142" s="42" t="s">
        <v>31</v>
      </c>
      <c r="B142" s="14" t="s">
        <v>32</v>
      </c>
      <c r="C142" s="15">
        <v>10000</v>
      </c>
      <c r="D142" s="15">
        <v>10000</v>
      </c>
      <c r="E142" s="15">
        <v>7705</v>
      </c>
      <c r="F142" s="41">
        <f t="shared" si="18"/>
        <v>0.77049999999999996</v>
      </c>
    </row>
    <row r="143" spans="1:9" x14ac:dyDescent="0.2">
      <c r="A143" s="42" t="s">
        <v>35</v>
      </c>
      <c r="B143" s="14" t="s">
        <v>36</v>
      </c>
      <c r="C143" s="15">
        <v>2510</v>
      </c>
      <c r="D143" s="15">
        <v>1910</v>
      </c>
      <c r="E143" s="15">
        <v>1303.45</v>
      </c>
      <c r="F143" s="41">
        <f t="shared" si="18"/>
        <v>0.68243455497382199</v>
      </c>
    </row>
    <row r="144" spans="1:9" x14ac:dyDescent="0.2">
      <c r="A144" s="42" t="s">
        <v>37</v>
      </c>
      <c r="B144" s="14" t="s">
        <v>38</v>
      </c>
      <c r="C144" s="15">
        <v>30000</v>
      </c>
      <c r="D144" s="15">
        <v>30000</v>
      </c>
      <c r="E144" s="15">
        <v>21345.25</v>
      </c>
      <c r="F144" s="41">
        <f t="shared" si="18"/>
        <v>0.7115083333333333</v>
      </c>
    </row>
    <row r="145" spans="1:9" x14ac:dyDescent="0.2">
      <c r="A145" s="42" t="s">
        <v>41</v>
      </c>
      <c r="B145" s="14" t="s">
        <v>42</v>
      </c>
      <c r="C145" s="15">
        <v>188900</v>
      </c>
      <c r="D145" s="15">
        <v>188900</v>
      </c>
      <c r="E145" s="15">
        <v>185894.24</v>
      </c>
      <c r="F145" s="41">
        <f t="shared" si="18"/>
        <v>0.9840880889359449</v>
      </c>
    </row>
    <row r="146" spans="1:9" ht="25.5" x14ac:dyDescent="0.2">
      <c r="A146" s="42" t="s">
        <v>43</v>
      </c>
      <c r="B146" s="14" t="s">
        <v>44</v>
      </c>
      <c r="C146" s="15">
        <v>460000</v>
      </c>
      <c r="D146" s="15">
        <v>335000</v>
      </c>
      <c r="E146" s="15">
        <v>252192.9</v>
      </c>
      <c r="F146" s="41">
        <f t="shared" si="18"/>
        <v>0.75281462686567158</v>
      </c>
    </row>
    <row r="147" spans="1:9" x14ac:dyDescent="0.2">
      <c r="A147" s="40" t="s">
        <v>69</v>
      </c>
      <c r="B147" s="48" t="s">
        <v>117</v>
      </c>
      <c r="C147" s="28">
        <f>C148</f>
        <v>700300</v>
      </c>
      <c r="D147" s="28">
        <f t="shared" ref="D147:E147" si="20">D148</f>
        <v>594500</v>
      </c>
      <c r="E147" s="28">
        <f t="shared" si="20"/>
        <v>352054.64</v>
      </c>
      <c r="F147" s="41">
        <f t="shared" si="18"/>
        <v>0.59218610597140453</v>
      </c>
    </row>
    <row r="148" spans="1:9" ht="25.5" x14ac:dyDescent="0.2">
      <c r="A148" s="42" t="s">
        <v>51</v>
      </c>
      <c r="B148" s="14" t="s">
        <v>52</v>
      </c>
      <c r="C148" s="15">
        <v>700300</v>
      </c>
      <c r="D148" s="15">
        <v>594500</v>
      </c>
      <c r="E148" s="15">
        <v>352054.64</v>
      </c>
      <c r="F148" s="41">
        <f t="shared" si="18"/>
        <v>0.59218610597140453</v>
      </c>
    </row>
    <row r="149" spans="1:9" x14ac:dyDescent="0.2">
      <c r="A149" s="40" t="s">
        <v>71</v>
      </c>
      <c r="B149" s="33" t="s">
        <v>72</v>
      </c>
      <c r="C149" s="28">
        <f>C150+C151</f>
        <v>995000</v>
      </c>
      <c r="D149" s="28">
        <f t="shared" ref="D149:E149" si="21">D150+D151</f>
        <v>995000</v>
      </c>
      <c r="E149" s="28">
        <f t="shared" si="21"/>
        <v>828060</v>
      </c>
      <c r="F149" s="41">
        <f t="shared" si="18"/>
        <v>0.83222110552763817</v>
      </c>
      <c r="G149" s="31"/>
      <c r="H149" s="31"/>
      <c r="I149" s="31"/>
    </row>
    <row r="150" spans="1:9" x14ac:dyDescent="0.2">
      <c r="A150" s="42" t="s">
        <v>29</v>
      </c>
      <c r="B150" s="14" t="s">
        <v>30</v>
      </c>
      <c r="C150" s="15">
        <v>143000</v>
      </c>
      <c r="D150" s="15">
        <v>143000</v>
      </c>
      <c r="E150" s="15">
        <v>89180</v>
      </c>
      <c r="F150" s="41">
        <f t="shared" si="18"/>
        <v>0.62363636363636366</v>
      </c>
    </row>
    <row r="151" spans="1:9" ht="25.5" x14ac:dyDescent="0.2">
      <c r="A151" s="42" t="s">
        <v>43</v>
      </c>
      <c r="B151" s="14" t="s">
        <v>44</v>
      </c>
      <c r="C151" s="15">
        <v>852000</v>
      </c>
      <c r="D151" s="15">
        <v>852000</v>
      </c>
      <c r="E151" s="15">
        <v>738880</v>
      </c>
      <c r="F151" s="41">
        <f t="shared" si="18"/>
        <v>0.86723004694835681</v>
      </c>
    </row>
    <row r="152" spans="1:9" x14ac:dyDescent="0.2">
      <c r="A152" s="40" t="s">
        <v>73</v>
      </c>
      <c r="B152" s="48" t="s">
        <v>110</v>
      </c>
      <c r="C152" s="28">
        <f>C153</f>
        <v>2199511</v>
      </c>
      <c r="D152" s="28">
        <f t="shared" ref="D152:E152" si="22">D153</f>
        <v>1869511</v>
      </c>
      <c r="E152" s="28">
        <f t="shared" si="22"/>
        <v>1745741.64</v>
      </c>
      <c r="F152" s="41">
        <f t="shared" si="18"/>
        <v>0.93379586426611016</v>
      </c>
    </row>
    <row r="153" spans="1:9" ht="25.5" x14ac:dyDescent="0.2">
      <c r="A153" s="42" t="s">
        <v>51</v>
      </c>
      <c r="B153" s="14" t="s">
        <v>113</v>
      </c>
      <c r="C153" s="15">
        <v>2199511</v>
      </c>
      <c r="D153" s="15">
        <v>1869511</v>
      </c>
      <c r="E153" s="15">
        <v>1745741.64</v>
      </c>
      <c r="F153" s="41">
        <f t="shared" si="18"/>
        <v>0.93379586426611016</v>
      </c>
    </row>
    <row r="154" spans="1:9" ht="38.25" x14ac:dyDescent="0.2">
      <c r="A154" s="40" t="s">
        <v>75</v>
      </c>
      <c r="B154" s="33" t="s">
        <v>76</v>
      </c>
      <c r="C154" s="28">
        <f>C156+C158</f>
        <v>6790476</v>
      </c>
      <c r="D154" s="28">
        <f t="shared" ref="D154:E154" si="23">D156+D158</f>
        <v>6790476</v>
      </c>
      <c r="E154" s="28">
        <f t="shared" si="23"/>
        <v>6455231.3899999997</v>
      </c>
      <c r="F154" s="41">
        <f t="shared" si="18"/>
        <v>0.95063017526311844</v>
      </c>
    </row>
    <row r="155" spans="1:9" x14ac:dyDescent="0.2">
      <c r="A155" s="40" t="s">
        <v>75</v>
      </c>
      <c r="B155" s="48" t="s">
        <v>116</v>
      </c>
      <c r="C155" s="28">
        <f>C156</f>
        <v>6710476</v>
      </c>
      <c r="D155" s="28">
        <f t="shared" ref="D155:E155" si="24">D156</f>
        <v>6710476</v>
      </c>
      <c r="E155" s="28">
        <f t="shared" si="24"/>
        <v>6375475.3499999996</v>
      </c>
      <c r="F155" s="41">
        <f t="shared" si="18"/>
        <v>0.95007796019239166</v>
      </c>
    </row>
    <row r="156" spans="1:9" s="16" customFormat="1" ht="25.5" x14ac:dyDescent="0.2">
      <c r="A156" s="42" t="s">
        <v>51</v>
      </c>
      <c r="B156" s="14" t="s">
        <v>52</v>
      </c>
      <c r="C156" s="15">
        <v>6710476</v>
      </c>
      <c r="D156" s="15">
        <v>6710476</v>
      </c>
      <c r="E156" s="15">
        <v>6375475.3499999996</v>
      </c>
      <c r="F156" s="41">
        <f t="shared" si="18"/>
        <v>0.95007796019239166</v>
      </c>
      <c r="G156" s="32"/>
      <c r="H156" s="29"/>
      <c r="I156" s="29"/>
    </row>
    <row r="157" spans="1:9" s="16" customFormat="1" ht="25.5" x14ac:dyDescent="0.2">
      <c r="A157" s="40" t="s">
        <v>75</v>
      </c>
      <c r="B157" s="48" t="s">
        <v>115</v>
      </c>
      <c r="C157" s="28">
        <f>C158</f>
        <v>80000</v>
      </c>
      <c r="D157" s="28">
        <f t="shared" ref="D157:E157" si="25">D158</f>
        <v>80000</v>
      </c>
      <c r="E157" s="28">
        <f t="shared" si="25"/>
        <v>79756.039999999994</v>
      </c>
      <c r="F157" s="41">
        <f t="shared" si="18"/>
        <v>0.99695049999999996</v>
      </c>
      <c r="G157" s="32"/>
      <c r="H157" s="29"/>
      <c r="I157" s="29"/>
    </row>
    <row r="158" spans="1:9" s="16" customFormat="1" ht="25.5" x14ac:dyDescent="0.2">
      <c r="A158" s="42" t="s">
        <v>51</v>
      </c>
      <c r="B158" s="14" t="s">
        <v>52</v>
      </c>
      <c r="C158" s="36">
        <v>80000</v>
      </c>
      <c r="D158" s="36">
        <v>80000</v>
      </c>
      <c r="E158" s="15">
        <v>79756.039999999994</v>
      </c>
      <c r="F158" s="41">
        <f t="shared" si="18"/>
        <v>0.99695049999999996</v>
      </c>
      <c r="G158" s="29"/>
      <c r="H158" s="29"/>
      <c r="I158" s="29"/>
    </row>
    <row r="159" spans="1:9" x14ac:dyDescent="0.2">
      <c r="A159" s="40" t="s">
        <v>77</v>
      </c>
      <c r="B159" s="33" t="s">
        <v>78</v>
      </c>
      <c r="C159" s="28">
        <f>C160+C162</f>
        <v>28313739</v>
      </c>
      <c r="D159" s="28">
        <f>D160+D162</f>
        <v>23360008</v>
      </c>
      <c r="E159" s="28">
        <v>19285128.890000001</v>
      </c>
      <c r="F159" s="41">
        <f t="shared" si="18"/>
        <v>0.82556174167406104</v>
      </c>
      <c r="G159" s="31"/>
      <c r="H159" s="31"/>
      <c r="I159" s="31"/>
    </row>
    <row r="160" spans="1:9" x14ac:dyDescent="0.2">
      <c r="A160" s="42" t="s">
        <v>37</v>
      </c>
      <c r="B160" s="14" t="s">
        <v>38</v>
      </c>
      <c r="C160" s="15">
        <v>3850000</v>
      </c>
      <c r="D160" s="15">
        <v>2880000</v>
      </c>
      <c r="E160" s="15">
        <v>1759226.7</v>
      </c>
      <c r="F160" s="41">
        <f t="shared" si="18"/>
        <v>0.61084260416666669</v>
      </c>
    </row>
    <row r="161" spans="1:6" x14ac:dyDescent="0.2">
      <c r="A161" s="40" t="s">
        <v>77</v>
      </c>
      <c r="B161" s="48" t="s">
        <v>114</v>
      </c>
      <c r="C161" s="28">
        <f>C162</f>
        <v>24463739</v>
      </c>
      <c r="D161" s="28">
        <f t="shared" ref="D161:E161" si="26">D162</f>
        <v>20480008</v>
      </c>
      <c r="E161" s="28">
        <f t="shared" si="26"/>
        <v>17525902.190000001</v>
      </c>
      <c r="F161" s="41">
        <f t="shared" si="18"/>
        <v>0.85575660859116853</v>
      </c>
    </row>
    <row r="162" spans="1:6" ht="25.5" x14ac:dyDescent="0.2">
      <c r="A162" s="42" t="s">
        <v>51</v>
      </c>
      <c r="B162" s="14" t="s">
        <v>113</v>
      </c>
      <c r="C162" s="15">
        <v>24463739</v>
      </c>
      <c r="D162" s="15">
        <v>20480008</v>
      </c>
      <c r="E162" s="15">
        <v>17525902.190000001</v>
      </c>
      <c r="F162" s="41">
        <f t="shared" si="18"/>
        <v>0.85575660859116853</v>
      </c>
    </row>
    <row r="163" spans="1:6" ht="63.75" x14ac:dyDescent="0.2">
      <c r="A163" s="40" t="s">
        <v>79</v>
      </c>
      <c r="B163" s="33" t="s">
        <v>80</v>
      </c>
      <c r="C163" s="28">
        <f>C164</f>
        <v>1000000</v>
      </c>
      <c r="D163" s="28">
        <f t="shared" ref="D163:E163" si="27">D164</f>
        <v>1000000</v>
      </c>
      <c r="E163" s="28">
        <f t="shared" si="27"/>
        <v>972883</v>
      </c>
      <c r="F163" s="41">
        <f t="shared" si="18"/>
        <v>0.97288300000000005</v>
      </c>
    </row>
    <row r="164" spans="1:6" ht="25.5" x14ac:dyDescent="0.2">
      <c r="A164" s="42" t="s">
        <v>51</v>
      </c>
      <c r="B164" s="14" t="s">
        <v>52</v>
      </c>
      <c r="C164" s="15">
        <v>1000000</v>
      </c>
      <c r="D164" s="15">
        <v>1000000</v>
      </c>
      <c r="E164" s="15">
        <v>972883</v>
      </c>
      <c r="F164" s="41">
        <f t="shared" si="18"/>
        <v>0.97288300000000005</v>
      </c>
    </row>
    <row r="165" spans="1:6" x14ac:dyDescent="0.2">
      <c r="A165" s="40" t="s">
        <v>81</v>
      </c>
      <c r="B165" s="48" t="s">
        <v>111</v>
      </c>
      <c r="C165" s="28">
        <f>C166</f>
        <v>109177</v>
      </c>
      <c r="D165" s="28">
        <f t="shared" ref="D165:E165" si="28">D166</f>
        <v>109177</v>
      </c>
      <c r="E165" s="28">
        <f t="shared" si="28"/>
        <v>99930.84</v>
      </c>
      <c r="F165" s="41">
        <f t="shared" si="18"/>
        <v>0.91531036756826067</v>
      </c>
    </row>
    <row r="166" spans="1:6" ht="25.5" x14ac:dyDescent="0.2">
      <c r="A166" s="42" t="s">
        <v>51</v>
      </c>
      <c r="B166" s="14" t="s">
        <v>113</v>
      </c>
      <c r="C166" s="15">
        <v>109177</v>
      </c>
      <c r="D166" s="15">
        <v>109177</v>
      </c>
      <c r="E166" s="15">
        <v>99930.84</v>
      </c>
      <c r="F166" s="41">
        <f t="shared" si="18"/>
        <v>0.91531036756826067</v>
      </c>
    </row>
    <row r="167" spans="1:6" x14ac:dyDescent="0.2">
      <c r="A167" s="40" t="s">
        <v>83</v>
      </c>
      <c r="B167" s="33" t="s">
        <v>84</v>
      </c>
      <c r="C167" s="28">
        <f>C168</f>
        <v>535000</v>
      </c>
      <c r="D167" s="28">
        <f t="shared" ref="D167:E167" si="29">D168</f>
        <v>435000</v>
      </c>
      <c r="E167" s="28">
        <f t="shared" si="29"/>
        <v>258011</v>
      </c>
      <c r="F167" s="41">
        <f t="shared" si="18"/>
        <v>0.59312873563218393</v>
      </c>
    </row>
    <row r="168" spans="1:6" x14ac:dyDescent="0.2">
      <c r="A168" s="42" t="s">
        <v>31</v>
      </c>
      <c r="B168" s="14" t="s">
        <v>32</v>
      </c>
      <c r="C168" s="15">
        <v>535000</v>
      </c>
      <c r="D168" s="15">
        <v>435000</v>
      </c>
      <c r="E168" s="15">
        <v>258011</v>
      </c>
      <c r="F168" s="41">
        <f t="shared" si="18"/>
        <v>0.59312873563218393</v>
      </c>
    </row>
    <row r="169" spans="1:6" ht="25.5" x14ac:dyDescent="0.2">
      <c r="A169" s="40" t="s">
        <v>85</v>
      </c>
      <c r="B169" s="33" t="s">
        <v>86</v>
      </c>
      <c r="C169" s="28">
        <f>C170</f>
        <v>130000</v>
      </c>
      <c r="D169" s="28">
        <f t="shared" ref="D169:E169" si="30">D170</f>
        <v>100000</v>
      </c>
      <c r="E169" s="28">
        <f t="shared" si="30"/>
        <v>15000</v>
      </c>
      <c r="F169" s="41">
        <f t="shared" si="18"/>
        <v>0.15</v>
      </c>
    </row>
    <row r="170" spans="1:6" x14ac:dyDescent="0.2">
      <c r="A170" s="42" t="s">
        <v>31</v>
      </c>
      <c r="B170" s="14" t="s">
        <v>32</v>
      </c>
      <c r="C170" s="15">
        <v>130000</v>
      </c>
      <c r="D170" s="15">
        <v>100000</v>
      </c>
      <c r="E170" s="15">
        <v>15000</v>
      </c>
      <c r="F170" s="41">
        <f t="shared" si="18"/>
        <v>0.15</v>
      </c>
    </row>
    <row r="171" spans="1:6" x14ac:dyDescent="0.2">
      <c r="A171" s="40" t="s">
        <v>87</v>
      </c>
      <c r="B171" s="48" t="s">
        <v>112</v>
      </c>
      <c r="C171" s="28">
        <f>C172</f>
        <v>1900000</v>
      </c>
      <c r="D171" s="28">
        <f t="shared" ref="D171:E171" si="31">D172</f>
        <v>1590000</v>
      </c>
      <c r="E171" s="28">
        <f t="shared" si="31"/>
        <v>1368567.39</v>
      </c>
      <c r="F171" s="41">
        <f t="shared" si="18"/>
        <v>0.86073420754716978</v>
      </c>
    </row>
    <row r="172" spans="1:6" ht="25.5" x14ac:dyDescent="0.2">
      <c r="A172" s="42" t="s">
        <v>51</v>
      </c>
      <c r="B172" s="14" t="s">
        <v>52</v>
      </c>
      <c r="C172" s="15">
        <v>1900000</v>
      </c>
      <c r="D172" s="15">
        <v>1590000</v>
      </c>
      <c r="E172" s="15">
        <v>1368567.39</v>
      </c>
      <c r="F172" s="41">
        <f t="shared" si="18"/>
        <v>0.86073420754716978</v>
      </c>
    </row>
    <row r="173" spans="1:6" ht="25.5" x14ac:dyDescent="0.2">
      <c r="A173" s="40" t="s">
        <v>89</v>
      </c>
      <c r="B173" s="33" t="s">
        <v>90</v>
      </c>
      <c r="C173" s="28">
        <f>C174</f>
        <v>100000</v>
      </c>
      <c r="D173" s="28">
        <f t="shared" ref="D173:E173" si="32">D174</f>
        <v>100000</v>
      </c>
      <c r="E173" s="28">
        <f t="shared" si="32"/>
        <v>0</v>
      </c>
      <c r="F173" s="41">
        <f t="shared" si="18"/>
        <v>0</v>
      </c>
    </row>
    <row r="174" spans="1:6" x14ac:dyDescent="0.2">
      <c r="A174" s="42" t="s">
        <v>31</v>
      </c>
      <c r="B174" s="14" t="s">
        <v>32</v>
      </c>
      <c r="C174" s="15">
        <v>100000</v>
      </c>
      <c r="D174" s="15">
        <v>100000</v>
      </c>
      <c r="E174" s="15">
        <v>0</v>
      </c>
      <c r="F174" s="41">
        <f t="shared" si="18"/>
        <v>0</v>
      </c>
    </row>
    <row r="175" spans="1:6" x14ac:dyDescent="0.2">
      <c r="A175" s="40" t="s">
        <v>91</v>
      </c>
      <c r="B175" s="33" t="s">
        <v>92</v>
      </c>
      <c r="C175" s="28">
        <f>C176</f>
        <v>1000000</v>
      </c>
      <c r="D175" s="28">
        <f t="shared" ref="D175:E175" si="33">D176</f>
        <v>1000000</v>
      </c>
      <c r="E175" s="28">
        <f t="shared" si="33"/>
        <v>1000000</v>
      </c>
      <c r="F175" s="41">
        <f t="shared" si="18"/>
        <v>1</v>
      </c>
    </row>
    <row r="176" spans="1:6" ht="25.5" x14ac:dyDescent="0.2">
      <c r="A176" s="42" t="s">
        <v>93</v>
      </c>
      <c r="B176" s="14" t="s">
        <v>94</v>
      </c>
      <c r="C176" s="15">
        <v>1000000</v>
      </c>
      <c r="D176" s="15">
        <v>1000000</v>
      </c>
      <c r="E176" s="15">
        <v>1000000</v>
      </c>
      <c r="F176" s="41">
        <f t="shared" si="18"/>
        <v>1</v>
      </c>
    </row>
    <row r="177" spans="1:6" ht="13.5" thickBot="1" x14ac:dyDescent="0.25">
      <c r="A177" s="43" t="s">
        <v>95</v>
      </c>
      <c r="B177" s="44" t="s">
        <v>96</v>
      </c>
      <c r="C177" s="45">
        <f>C5+C18+C24+C129+C131+C134+C136+C138+C147+C149+C152+C154+C159+C163+C165+C167+C169+C171+C173+C175</f>
        <v>125491611</v>
      </c>
      <c r="D177" s="45">
        <f t="shared" ref="D177:E177" si="34">D5+D18+D24+D129+D131+D134+D136+D138+D147+D149+D152+D154+D159+D163+D165+D167+D169+D171+D173+D175</f>
        <v>103612049</v>
      </c>
      <c r="E177" s="45">
        <f t="shared" si="34"/>
        <v>88010543.790000007</v>
      </c>
      <c r="F177" s="46">
        <f t="shared" si="18"/>
        <v>0.84942383284013623</v>
      </c>
    </row>
    <row r="179" spans="1:6" x14ac:dyDescent="0.2">
      <c r="C179" s="31"/>
      <c r="D179" s="31"/>
      <c r="E179" s="31"/>
    </row>
    <row r="180" spans="1:6" ht="15.75" x14ac:dyDescent="0.2">
      <c r="B180" s="50" t="s">
        <v>119</v>
      </c>
      <c r="C180" s="50"/>
      <c r="D180" s="50"/>
      <c r="E180" s="51" t="s">
        <v>120</v>
      </c>
    </row>
    <row r="181" spans="1:6" x14ac:dyDescent="0.2">
      <c r="C181" s="31"/>
      <c r="D181" s="31"/>
    </row>
    <row r="182" spans="1:6" x14ac:dyDescent="0.2">
      <c r="C182" s="29"/>
      <c r="D182" s="29"/>
      <c r="E182" s="29"/>
    </row>
  </sheetData>
  <mergeCells count="2">
    <mergeCell ref="A1:E1"/>
    <mergeCell ref="A2:E2"/>
  </mergeCells>
  <pageMargins left="0.31496062992125984" right="0.31496062992125984" top="0.39370078740157483" bottom="0.39370078740157483" header="0" footer="0"/>
  <pageSetup paperSize="9" scale="74" fitToHeight="500" orientation="portrait" verticalDpi="0" r:id="rId1"/>
  <rowBreaks count="1" manualBreakCount="1">
    <brk id="1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ДНЗ повна</vt:lpstr>
      <vt:lpstr>ДНЗ скор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Marina_Rada</cp:lastModifiedBy>
  <cp:lastPrinted>2019-11-14T06:40:14Z</cp:lastPrinted>
  <dcterms:created xsi:type="dcterms:W3CDTF">2019-10-02T12:01:08Z</dcterms:created>
  <dcterms:modified xsi:type="dcterms:W3CDTF">2019-11-18T12:12:26Z</dcterms:modified>
</cp:coreProperties>
</file>